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9_Maternal &amp; Child Health\Sharing Files 4\"/>
    </mc:Choice>
  </mc:AlternateContent>
  <xr:revisionPtr revIDLastSave="0" documentId="13_ncr:1_{155F05D5-1E00-4D7B-8696-3BB6B28EF69B}"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2" localSheetId="13">'Raw Data'!$B$4:$AL$139</definedName>
    <definedName name="ambvis_rates_Feb_5_2013hjp_3" localSheetId="13">'Raw Data'!$B$4:$AL$139</definedName>
    <definedName name="ambvis_rates_Feb_5_2013hjp_4"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2" localSheetId="13">'Raw Data'!$B$4:$AL$139</definedName>
    <definedName name="cabg_Feb_5_2013hjp_1_3" localSheetId="13">'Raw Data'!$B$4:$AL$139</definedName>
    <definedName name="cabg_Feb_5_2013hjp_1_4"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2" localSheetId="13">'Raw Data'!$B$4:$AL$139</definedName>
    <definedName name="cath_Feb_5_2013hjp_3" localSheetId="13">'Raw Data'!$B$4:$AL$139</definedName>
    <definedName name="cath_Feb_5_2013hjp_4"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2" localSheetId="13">'Raw Data'!$B$4:$AL$139</definedName>
    <definedName name="dementia_Feb_12_2013hjp_3" localSheetId="13">'Raw Data'!$B$4:$AL$139</definedName>
    <definedName name="dementia_Feb_12_2013hjp_4"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2" localSheetId="13">'Raw Data'!$B$4:$AL$139</definedName>
    <definedName name="hip_replace_Feb_5_2013hjp_3" localSheetId="13">'Raw Data'!$B$4:$AL$139</definedName>
    <definedName name="hip_replace_Feb_5_2013hjp_4"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2" localSheetId="13">'Raw Data'!$B$4:$AL$139</definedName>
    <definedName name="knee_replace_Feb_5_2013hjp_3" localSheetId="13">'Raw Data'!$B$4:$AL$139</definedName>
    <definedName name="knee_replace_Feb_5_2013hjp_4"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2" localSheetId="13">'Raw Data'!$B$4:$AL$139</definedName>
    <definedName name="pci_Feb_5_2013hjp_3" localSheetId="13">'Raw Data'!$B$4:$AL$139</definedName>
    <definedName name="pci_Feb_5_2013hjp_4"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3" l="1"/>
  <c r="G21" i="3"/>
  <c r="H21" i="3"/>
  <c r="F22" i="3"/>
  <c r="G22" i="3"/>
  <c r="H22" i="3"/>
  <c r="F23" i="3"/>
  <c r="G23" i="3"/>
  <c r="H23" i="3"/>
  <c r="F24" i="3"/>
  <c r="G24" i="3"/>
  <c r="H24" i="3"/>
  <c r="F25" i="3"/>
  <c r="G25" i="3"/>
  <c r="H25" i="3"/>
  <c r="F26" i="3"/>
  <c r="G26" i="3"/>
  <c r="H26" i="3"/>
  <c r="F27" i="3"/>
  <c r="G27" i="3"/>
  <c r="H27" i="3"/>
  <c r="F28" i="3"/>
  <c r="G28" i="3"/>
  <c r="H28" i="3"/>
  <c r="F29" i="3"/>
  <c r="G29" i="3"/>
  <c r="H29" i="3"/>
  <c r="H20" i="3"/>
  <c r="G20" i="3"/>
  <c r="F20" i="3"/>
  <c r="H11" i="3"/>
  <c r="H10" i="3"/>
  <c r="H9" i="3"/>
  <c r="H8" i="3"/>
  <c r="H7" i="3"/>
  <c r="H6" i="3"/>
  <c r="G11" i="3"/>
  <c r="G10" i="3"/>
  <c r="G9" i="3"/>
  <c r="G8" i="3"/>
  <c r="G7" i="3"/>
  <c r="G6" i="3"/>
  <c r="F11" i="3"/>
  <c r="F10" i="3"/>
  <c r="F9" i="3"/>
  <c r="F8" i="3"/>
  <c r="F7" i="3"/>
  <c r="F6" i="3"/>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E17" i="3" l="1"/>
  <c r="E15" i="3"/>
  <c r="B3" i="3" l="1"/>
  <c r="C10" i="3"/>
  <c r="C9" i="3"/>
  <c r="C8" i="3"/>
  <c r="C7" i="3"/>
  <c r="C6"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F3C765AC-AF99-4FFA-9934-49F461F2AF34}"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1466CD7F-65BF-485A-8F89-1CA5D9529041}"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8A0A7AE3-152F-48D4-9386-864E77BC7ADB}"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1FFE77AF-7B38-4D09-B26D-6651105146DA}"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<sst xmlns="http://schemas.openxmlformats.org/spreadsheetml/2006/main" count="2022" uniqueCount="471">
  <si>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</si>
  <si>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</si>
  <si>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</si>
  <si>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</si>
  <si>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</si>
  <si>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</si>
  <si>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</si>
  <si>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</si>
  <si>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</si>
  <si>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</si>
  <si>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</si>
  <si>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</si>
  <si>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</si>
  <si>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</si>
  <si>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</si>
  <si>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</si>
  <si>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</si>
  <si>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</si>
  <si>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</si>
  <si>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</si>
  <si>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</si>
  <si>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</si>
  <si>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</si>
  <si>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</si>
  <si>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</si>
  <si>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</si>
  <si>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</si>
  <si>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</si>
  <si>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</si>
  <si>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</si>
  <si>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</si>
  <si>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</si>
  <si>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</si>
  <si>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</si>
  <si>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</si>
  <si>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</si>
  <si>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</si>
  <si>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</si>
  <si>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</si>
  <si>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</si>
  <si>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</si>
  <si>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</si>
  <si>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</si>
  <si>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</si>
  <si>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</si>
  <si>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</si>
  <si>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</si>
  <si>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</si>
  <si>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</si>
  <si>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</si>
  <si>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</si>
  <si>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</si>
  <si>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</si>
  <si>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</si>
  <si>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</si>
  <si>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</si>
  <si>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</si>
  <si>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</si>
  <si>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</si>
  <si>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</si>
  <si>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</si>
  <si>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</si>
  <si>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</si>
  <si>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</si>
  <si>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</si>
  <si>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</si>
  <si>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</si>
  <si>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</si>
  <si>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</si>
  <si>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</si>
  <si>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</si>
  <si>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</si>
  <si>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</si>
  <si>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</si>
  <si>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</si>
  <si>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</si>
  <si>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</si>
  <si>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</si>
  <si>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</si>
  <si>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</si>
  <si>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</si>
  <si>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</si>
  <si>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</si>
  <si>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</si>
  <si>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</si>
  <si>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</si>
  <si>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</si>
  <si>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</si>
  <si>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</si>
  <si>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</si>
  <si>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</si>
  <si>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</si>
  <si>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</si>
  <si>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</si>
  <si>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</si>
  <si>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</si>
  <si>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</si>
  <si>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</si>
  <si>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</si>
  <si>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</si>
  <si>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</si>
  <si>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</si>
  <si>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</si>
  <si>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</si>
  <si>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</si>
  <si>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</si>
  <si>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</si>
  <si>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</si>
  <si>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</si>
  <si>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</si>
  <si>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</si>
  <si>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</si>
  <si>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</si>
  <si>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</si>
  <si>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</si>
  <si>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</si>
  <si>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</si>
  <si>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</si>
  <si>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</si>
  <si>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</si>
  <si>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</si>
  <si>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</si>
  <si>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</si>
  <si>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</si>
  <si>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</si>
  <si>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</si>
  <si>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</si>
  <si>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</si>
  <si>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</si>
  <si>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</si>
  <si>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</si>
  <si>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</si>
  <si>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</si>
  <si>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</si>
  <si>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</si>
  <si>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</si>
  <si>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</si>
  <si>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</si>
  <si>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</si>
  <si>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</si>
  <si>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</si>
  <si>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</si>
  <si>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</si>
  <si>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</si>
  <si>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</si>
  <si>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</si>
  <si>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</si>
  <si>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</si>
  <si>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</si>
  <si>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</si>
  <si>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</si>
  <si>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</si>
  <si>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</si>
  <si>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</si>
  <si>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</si>
  <si>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</si>
  <si>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</si>
  <si>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</si>
  <si>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</si>
  <si>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</si>
  <si>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</si>
  <si>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</si>
  <si>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</si>
  <si>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</si>
  <si>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</si>
  <si>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</si>
  <si>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</si>
  <si>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</si>
  <si>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</si>
  <si>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</si>
  <si>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</si>
  <si>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</si>
  <si>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</si>
  <si>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</si>
  <si>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</si>
  <si>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</si>
  <si>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</si>
  <si>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</si>
  <si>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</si>
  <si>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</si>
  <si>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</si>
  <si>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</si>
  <si>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</si>
  <si>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</si>
  <si>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</si>
  <si>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</si>
  <si>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</si>
  <si>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</si>
  <si>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</si>
  <si>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</si>
  <si>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</si>
  <si>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</si>
  <si>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</si>
  <si>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</si>
  <si>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</si>
  <si>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</si>
  <si>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</si>
  <si>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</si>
  <si>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</si>
  <si>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</si>
  <si>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</si>
  <si>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</si>
  <si>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</si>
  <si>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</si>
  <si>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</si>
  <si>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</si>
  <si>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</si>
  <si>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</si>
  <si>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</si>
  <si>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</si>
  <si>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</si>
  <si>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</si>
  <si>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</si>
  <si>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</si>
  <si>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</si>
  <si>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</si>
  <si>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</si>
  <si>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</si>
  <si>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</si>
  <si>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</si>
  <si>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</si>
  <si>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</si>
  <si>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</si>
  <si>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</si>
  <si>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</si>
  <si>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</si>
  <si>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</si>
  <si>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</si>
  <si>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</si>
  <si>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</si>
  <si>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</si>
  <si>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</si>
  <si>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</si>
  <si>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</si>
  <si>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</si>
  <si>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</si>
  <si>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</si>
  <si>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</si>
  <si>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</si>
  <si>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</si>
  <si>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</si>
  <si>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</si>
  <si>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</si>
  <si>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</si>
  <si>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</si>
  <si>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</si>
  <si>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</si>
  <si>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</si>
  <si>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</si>
  <si>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</si>
  <si>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</si>
  <si>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</si>
  <si>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</si>
  <si>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</si>
  <si>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</si>
  <si>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</si>
  <si>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</si>
  <si>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</si>
  <si>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</si>
  <si>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</si>
  <si>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</si>
  <si>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</si>
  <si>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Original data row</t>
  </si>
  <si>
    <t>u</t>
  </si>
  <si>
    <t>(b)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</si>
  <si>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</si>
  <si>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</si>
  <si>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</si>
  <si>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</si>
  <si>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</si>
  <si>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</si>
  <si>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</si>
  <si>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</si>
  <si>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</si>
  <si>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</si>
  <si>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</si>
  <si>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</si>
  <si>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</si>
  <si>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</si>
  <si>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</si>
  <si>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</si>
  <si>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</si>
  <si>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</si>
  <si>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</si>
  <si>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</si>
  <si>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</si>
  <si>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</si>
  <si>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</si>
  <si>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</si>
  <si>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</si>
  <si>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</si>
  <si>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</si>
  <si>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</si>
  <si>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</si>
  <si>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</si>
  <si>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</si>
  <si>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</si>
  <si>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</si>
  <si>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</si>
  <si>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</si>
  <si>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</si>
  <si>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</si>
  <si>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</si>
  <si>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</si>
  <si>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</si>
  <si>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</si>
  <si>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</si>
  <si>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</si>
  <si>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</si>
  <si>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</si>
  <si>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</si>
  <si>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</si>
  <si>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</si>
  <si>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</si>
  <si>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</si>
  <si>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</si>
  <si>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</si>
  <si>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</si>
  <si>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</si>
  <si>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</si>
  <si>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</si>
  <si>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</si>
  <si>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</si>
  <si>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</si>
  <si>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</si>
  <si>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</si>
  <si>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</si>
  <si>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</si>
  <si>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</si>
  <si>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</si>
  <si>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</si>
  <si>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</si>
  <si>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</si>
  <si>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</si>
  <si>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</si>
  <si>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</si>
  <si>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</si>
  <si>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</si>
  <si>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</si>
  <si>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</si>
  <si>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</si>
  <si>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</si>
  <si>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</si>
  <si>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</si>
  <si>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</si>
  <si>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</si>
  <si>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</si>
  <si>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</si>
  <si>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</si>
  <si>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</si>
  <si>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</si>
  <si>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</si>
  <si>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</si>
  <si>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</si>
  <si>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</si>
  <si>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</si>
  <si>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</si>
  <si>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</si>
  <si>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</si>
  <si>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</si>
  <si>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</si>
  <si>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</si>
  <si>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</si>
  <si>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</si>
  <si>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</si>
  <si>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</si>
  <si>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</si>
  <si>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</si>
  <si>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</si>
  <si>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</si>
  <si>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</si>
  <si>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</si>
  <si>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</si>
  <si>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</si>
  <si>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</si>
  <si>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</si>
  <si>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</si>
  <si>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</si>
  <si>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</si>
  <si>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</si>
  <si>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</si>
  <si>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</si>
  <si>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</si>
  <si>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</si>
  <si>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</si>
  <si>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</si>
  <si>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</si>
  <si>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</si>
  <si>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</si>
  <si>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</si>
  <si>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</si>
  <si>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</si>
  <si>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</si>
  <si>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</si>
  <si>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</si>
  <si>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</si>
  <si>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</si>
  <si>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</si>
  <si>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</si>
  <si>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</si>
  <si>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</si>
  <si>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</si>
  <si>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</si>
  <si>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</si>
  <si>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</si>
  <si>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</si>
  <si>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</si>
  <si>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</si>
  <si>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</si>
  <si>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</si>
  <si>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</si>
  <si>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</si>
  <si>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</si>
  <si>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</si>
  <si>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</si>
  <si>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</si>
  <si>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</si>
  <si>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</si>
  <si>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</si>
  <si>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</si>
  <si>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s</t>
  </si>
  <si>
    <t>(s)</t>
  </si>
  <si>
    <t>2008/09-2012/13</t>
  </si>
  <si>
    <t>2013/14-2017/18</t>
  </si>
  <si>
    <t>2018/19-2022/23</t>
  </si>
  <si>
    <t>Count 
(2008/09-2012/13)</t>
  </si>
  <si>
    <t>Crude Percent
(2008/09-2012/13)</t>
  </si>
  <si>
    <t>Adjusted Percent
(2008/09-2012/13)</t>
  </si>
  <si>
    <t>Count 
(2013/14-2017/18)</t>
  </si>
  <si>
    <t>Crude Percent
(2013/14-2017/18)</t>
  </si>
  <si>
    <t>Adjusted Percent
(2013/14-2017/18)</t>
  </si>
  <si>
    <t>Count 
(2018/19-2022/23)</t>
  </si>
  <si>
    <t>Adjusted Percent
(2018/19-2022/23)</t>
  </si>
  <si>
    <t>Adjusted Percent
(2008/09 - 2012/13)</t>
  </si>
  <si>
    <t>Adjusted Percent
(2013/14 - 2017/18)</t>
  </si>
  <si>
    <t>Adjusted Percent
(2018/19 - 2022/23)</t>
  </si>
  <si>
    <t>(1,2,3,b)</t>
  </si>
  <si>
    <t>(1,2)</t>
  </si>
  <si>
    <t>(3,b)</t>
  </si>
  <si>
    <t>(1,2,b)</t>
  </si>
  <si>
    <t>r</t>
  </si>
  <si>
    <t>Crude and Maternal Age-Adjusted Annual Inadequate Prenatal Care Rates by Regions, 2008/09-2012/13, 2013/14-2017/18 &amp; 2018/19-2022/23(ref), proportion of live in-hospital singleton births</t>
  </si>
  <si>
    <t>(1,3,b)</t>
  </si>
  <si>
    <t>(1,a)</t>
  </si>
  <si>
    <t>(1,3)</t>
  </si>
  <si>
    <t>(2,b)</t>
  </si>
  <si>
    <t>(3,s)</t>
  </si>
  <si>
    <t>I</t>
  </si>
  <si>
    <t>(1,2,3,a)</t>
  </si>
  <si>
    <t>Crude and Maternal Age-Adjusted Annual Inadequate Prenatal Care Rates by Income Quintile, 2008/09-2012/13, 2013/14-2017/18 &amp; 2018/19-2022/23(ref), proportion of live in-hospital singleton births</t>
  </si>
  <si>
    <t>1,2,3</t>
  </si>
  <si>
    <t xml:space="preserve">Inadequate Prenatal Care Counts, Crude Percents, and Adjusted Percents by District in Prairie Mountain, 2008/09-2012/13, 2013/14-2017/18, and 2018/19-2022/23
</t>
  </si>
  <si>
    <t xml:space="preserve">Inadequate Prenatal Care Counts, Crude Percents, and Adjusted Percents by District in Interlake-Eastern RHA, 2008/09-2012/13, 2013/14-2017/18, and 2018/19-2022/23
</t>
  </si>
  <si>
    <t xml:space="preserve">Inadequate Prenatal Care Counts, Crude Percents, and Adjusted Percents by District in Southern Health-Santé Sud, 2008/09-2012/13, 2013/14-2017/18, and 2018/19-2022/23
</t>
  </si>
  <si>
    <t xml:space="preserve">Inadequate Prenatal Care Counts, Crude Percents, and Adjusted Percents by Winnipeg Community Area, 2008/09-2012/13, 2013/14-2017/18, and 2018/19-2022/23
</t>
  </si>
  <si>
    <t xml:space="preserve">Inadequate Prenatal Care Counts, Crude Percents, and Adjusted Percents by District in Northern Health Region, 2008/09-2012/13, 2013/14-2017/18, and 2018/19-2022/23
</t>
  </si>
  <si>
    <t>Total count and percent of singleton live in-hospital births</t>
  </si>
  <si>
    <t>Maternal age-adjusted percent of singleton live in-hospital births</t>
  </si>
  <si>
    <t xml:space="preserve">date:  November 27, 2024 </t>
  </si>
  <si>
    <t>Community Area</t>
  </si>
  <si>
    <t xml:space="preserve">Inadequate Prenatal Care Counts, Crude Percents, and Adjusted Percents by Winnipeg Neighbourhood Cluster, 2008/09-2012/13, 2013/14-2017/18, and 2018/19-2022/23
</t>
  </si>
  <si>
    <t>Neighborhood Cluster</t>
  </si>
  <si>
    <t>District</t>
  </si>
  <si>
    <t>Health Region</t>
  </si>
  <si>
    <t>Crude Percent
(2018/19-2022/23)</t>
  </si>
  <si>
    <t>If you require this document in a different accessible format, please contact us: by phone at 204-789-3819 or by email at info@cpe.umanitoba.ca.</t>
  </si>
  <si>
    <t>End of worksheet</t>
  </si>
  <si>
    <t>bold = statistically significant</t>
  </si>
  <si>
    <t xml:space="preserve">Adjusted Percent of Inadequate Prenatal Care by Income Quintile, 2008/09-2012/13, 2013/14-2017/18, and 2018/19-2022/23
</t>
  </si>
  <si>
    <t xml:space="preserve">Statistical Tests for Adjusted Percent of Inadequate Prenatal Care by Income Quintile, 2008/09-2012/13, 2013/14-2017/18, and 2018/19-2022/23
</t>
  </si>
  <si>
    <t xml:space="preserve">Inadequate Prenatal Care Counts, Crude Percents, and Adjusted Percents by Health Region, 2008/09-2012/13, 2013/14-2017/18, and 2018/19-2022/23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</si>
</sst>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9">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xf numFmtId="9" fontId="18" fillId="0" borderId="0" applyFont="0" applyFill="0" applyBorder="0" applyAlignment="0" applyProtection="0"/>
  </cellStyleXfs>
  <cellXfs count="115">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4" fillId="35" borderId="20"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1" xfId="98" applyFill="1" applyBorder="1">
      <alignment horizontal="left" vertical="center" indent="1"/>
    </xf>
    <xf numFmtId="3" fontId="40" fillId="0" borderId="11" xfId="102" quotePrefix="1" applyFill="1">
      <alignment horizontal="right" vertical="center" indent="3"/>
    </xf>
    <xf numFmtId="1" fontId="42" fillId="0" borderId="0" xfId="43" applyNumberFormat="1" applyFont="1" applyAlignment="1">
      <alignment vertical="center"/>
    </xf>
    <xf numFmtId="49" fontId="44" fillId="35" borderId="22" xfId="97" applyBorder="1">
      <alignment horizontal="left" vertical="center" indent="1"/>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49" fontId="44" fillId="35" borderId="23" xfId="97" applyBorder="1">
      <alignment horizontal="left" vertical="center" indent="1"/>
    </xf>
    <xf numFmtId="3" fontId="44" fillId="35" borderId="24" xfId="104" quotePrefix="1" applyBorder="1">
      <alignment horizontal="right" vertical="center" indent="3"/>
    </xf>
    <xf numFmtId="49" fontId="44" fillId="35" borderId="25" xfId="97" applyBorder="1">
      <alignment horizontal="left" vertical="center" indent="1"/>
    </xf>
    <xf numFmtId="3" fontId="44" fillId="35" borderId="26" xfId="104" quotePrefix="1"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0" fontId="43" fillId="0" borderId="0" xfId="0" applyFont="1" applyAlignment="1">
      <alignment horizontal="left" vertical="center"/>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2" fontId="40" fillId="0" borderId="11" xfId="108" quotePrefix="1" applyNumberFormat="1" applyFont="1" applyFill="1" applyBorder="1" applyAlignment="1">
      <alignment horizontal="right" vertical="center" indent="3"/>
    </xf>
    <xf numFmtId="2" fontId="44" fillId="35" borderId="24" xfId="108" quotePrefix="1" applyNumberFormat="1" applyFont="1" applyFill="1" applyBorder="1" applyAlignment="1">
      <alignment horizontal="right" vertical="center" indent="3"/>
    </xf>
    <xf numFmtId="2" fontId="40" fillId="0" borderId="11" xfId="108" applyNumberFormat="1" applyFont="1" applyFill="1" applyBorder="1" applyAlignment="1">
      <alignment horizontal="right" vertical="center" indent="3"/>
    </xf>
    <xf numFmtId="4" fontId="44" fillId="35" borderId="24" xfId="104" quotePrefix="1" applyNumberFormat="1" applyBorder="1">
      <alignment horizontal="right" vertical="center" indent="3"/>
    </xf>
    <xf numFmtId="4" fontId="44" fillId="35" borderId="26" xfId="104" quotePrefix="1" applyNumberFormat="1" applyBorder="1">
      <alignment horizontal="right" vertical="center" indent="3"/>
    </xf>
    <xf numFmtId="0" fontId="1" fillId="0" borderId="0" xfId="0" applyFont="1" applyAlignment="1">
      <alignment horizontal="center"/>
    </xf>
    <xf numFmtId="1" fontId="1" fillId="0" borderId="0" xfId="0" applyNumberFormat="1" applyFont="1" applyAlignment="1">
      <alignment horizontal="left"/>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0" fontId="44" fillId="35" borderId="19" xfId="106" applyBorder="1" applyAlignment="1">
      <alignment horizontal="left" vertical="center" wrapText="1"/>
    </xf>
    <xf numFmtId="0" fontId="40" fillId="0" borderId="0" xfId="0" applyFont="1"/>
    <xf numFmtId="0" fontId="37" fillId="0" borderId="0" xfId="2" applyAlignment="1">
      <alignment vertical="center"/>
    </xf>
    <xf numFmtId="0" fontId="32" fillId="0" borderId="0" xfId="3"/>
    <xf numFmtId="3" fontId="42" fillId="0" borderId="0" xfId="43" applyNumberFormat="1" applyFont="1" applyAlignment="1">
      <alignment horizontal="center"/>
    </xf>
    <xf numFmtId="0" fontId="40" fillId="0" borderId="0" xfId="43" applyFont="1"/>
  </cellXfs>
  <cellStyles count="109">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xfId="108" builtinId="5"/>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numFmt numFmtId="2" formatCode="0.00"/>
      <border outline="0">
        <left style="thin">
          <color theme="7"/>
        </left>
      </border>
    </dxf>
    <dxf>
      <font>
        <strike val="0"/>
        <outline val="0"/>
        <shadow val="0"/>
        <u val="none"/>
        <vertAlign val="baseline"/>
        <name val="Arial"/>
        <family val="2"/>
        <scheme val="none"/>
      </font>
      <numFmt numFmtId="2" formatCode="0.00"/>
      <border outline="0">
        <left style="thin">
          <color theme="7"/>
        </left>
        <right style="thin">
          <color theme="7"/>
        </right>
      </border>
    </dxf>
    <dxf>
      <font>
        <strike val="0"/>
        <outline val="0"/>
        <shadow val="0"/>
        <u val="none"/>
        <vertAlign val="baseline"/>
        <name val="Arial"/>
        <family val="2"/>
        <scheme val="none"/>
      </font>
      <numFmt numFmtId="2" formatCode="0.00"/>
      <border outline="0">
        <right style="thin">
          <color theme="7"/>
        </right>
      </border>
    </dxf>
    <dxf>
      <font>
        <strike val="0"/>
        <outline val="0"/>
        <shadow val="0"/>
        <u val="none"/>
        <vertAlign val="baseline"/>
        <name val="Arial"/>
        <family val="2"/>
        <scheme val="none"/>
      </font>
      <border outline="0">
        <right style="thin">
          <color theme="7"/>
        </right>
      </border>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6032647071039917"/>
          <c:y val="0.10692735730919968"/>
          <c:w val="0.57489565783472929"/>
          <c:h val="0.71405618824035555"/>
        </c:manualLayout>
      </c:layout>
      <c:barChart>
        <c:barDir val="bar"/>
        <c:grouping val="clustered"/>
        <c:varyColors val="0"/>
        <c:ser>
          <c:idx val="4"/>
          <c:order val="0"/>
          <c:tx>
            <c:strRef>
              <c:f>'Graph Data'!$H$5</c:f>
              <c:strCache>
                <c:ptCount val="1"/>
                <c:pt idx="0">
                  <c:v>2018/19-2022/23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(b)</c:v>
                  </c:pt>
                  <c:pt idx="1">
                    <c:v>Northern Health Region (1,2,3,b)</c:v>
                  </c:pt>
                  <c:pt idx="2">
                    <c:v>Prairie Mountain Health  </c:v>
                  </c:pt>
                  <c:pt idx="3">
                    <c:v>Interlake-Eastern RHA (b)</c:v>
                  </c:pt>
                  <c:pt idx="4">
                    <c:v>Winnipeg RHA (1,2,3,b)</c:v>
                  </c:pt>
                  <c:pt idx="5">
                    <c:v>Southern Health-Santé Sud (1,3,b)</c:v>
                  </c:pt>
                </c:lvl>
                <c:lvl>
                  <c:pt idx="0">
                    <c:v>   </c:v>
                  </c:pt>
                </c:lvl>
              </c:multiLvlStrCache>
            </c:multiLvlStrRef>
          </c:cat>
          <c:val>
            <c:numRef>
              <c:f>'Graph Data'!$H$6:$H$11</c:f>
              <c:numCache>
                <c:formatCode>0.00</c:formatCode>
                <c:ptCount val="6"/>
                <c:pt idx="0">
                  <c:v>11.65438528</c:v>
                </c:pt>
                <c:pt idx="1">
                  <c:v>34.023262080000002</c:v>
                </c:pt>
                <c:pt idx="2">
                  <c:v>10.476392860000001</c:v>
                </c:pt>
                <c:pt idx="3">
                  <c:v>13.01271474</c:v>
                </c:pt>
                <c:pt idx="4">
                  <c:v>8.0904801000000006</c:v>
                </c:pt>
                <c:pt idx="5">
                  <c:v>9.4339612399999986</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2013/14-2017/18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(1,2,3,b)</c:v>
                  </c:pt>
                  <c:pt idx="2">
                    <c:v>Prairie Mountain Health  </c:v>
                  </c:pt>
                  <c:pt idx="3">
                    <c:v>Interlake-Eastern RHA (b)</c:v>
                  </c:pt>
                  <c:pt idx="4">
                    <c:v>Winnipeg RHA (1,2,3,b)</c:v>
                  </c:pt>
                  <c:pt idx="5">
                    <c:v>Southern Health-Santé Sud (1,3,b)</c:v>
                  </c:pt>
                </c:lvl>
                <c:lvl>
                  <c:pt idx="0">
                    <c:v>   </c:v>
                  </c:pt>
                </c:lvl>
              </c:multiLvlStrCache>
            </c:multiLvlStrRef>
          </c:cat>
          <c:val>
            <c:numRef>
              <c:f>'Graph Data'!$G$6:$G$11</c:f>
              <c:numCache>
                <c:formatCode>0.00</c:formatCode>
                <c:ptCount val="6"/>
                <c:pt idx="0">
                  <c:v>9.3849991300000006</c:v>
                </c:pt>
                <c:pt idx="1">
                  <c:v>25.31268511</c:v>
                </c:pt>
                <c:pt idx="2">
                  <c:v>9.96379327</c:v>
                </c:pt>
                <c:pt idx="3">
                  <c:v>9.7312945000000006</c:v>
                </c:pt>
                <c:pt idx="4">
                  <c:v>5.93457101</c:v>
                </c:pt>
                <c:pt idx="5">
                  <c:v>8.1959456900000003</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2008/09-2012/13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(1,2,3,b)</c:v>
                  </c:pt>
                  <c:pt idx="2">
                    <c:v>Prairie Mountain Health  </c:v>
                  </c:pt>
                  <c:pt idx="3">
                    <c:v>Interlake-Eastern RHA (b)</c:v>
                  </c:pt>
                  <c:pt idx="4">
                    <c:v>Winnipeg RHA (1,2,3,b)</c:v>
                  </c:pt>
                  <c:pt idx="5">
                    <c:v>Southern Health-Santé Sud (1,3,b)</c:v>
                  </c:pt>
                </c:lvl>
                <c:lvl>
                  <c:pt idx="0">
                    <c:v>   </c:v>
                  </c:pt>
                </c:lvl>
              </c:multiLvlStrCache>
            </c:multiLvlStrRef>
          </c:cat>
          <c:val>
            <c:numRef>
              <c:f>'Graph Data'!$F$6:$F$11</c:f>
              <c:numCache>
                <c:formatCode>0.00</c:formatCode>
                <c:ptCount val="6"/>
                <c:pt idx="0">
                  <c:v>9.4440354600000003</c:v>
                </c:pt>
                <c:pt idx="1">
                  <c:v>27.056872170000002</c:v>
                </c:pt>
                <c:pt idx="2">
                  <c:v>8.7185427699999991</c:v>
                </c:pt>
                <c:pt idx="3">
                  <c:v>10.151728259999999</c:v>
                </c:pt>
                <c:pt idx="4">
                  <c:v>6.0575222599999998</c:v>
                </c:pt>
                <c:pt idx="5">
                  <c:v>7.6834666600000006</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4496662668329772"/>
          <c:y val="0.1274053756194416"/>
          <c:w val="0.2109230745994006"/>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546381403519779"/>
          <c:y val="0.19888801883190013"/>
          <c:w val="0.8661362333747884"/>
          <c:h val="0.4853820758593021"/>
        </c:manualLayout>
      </c:layout>
      <c:lineChart>
        <c:grouping val="standard"/>
        <c:varyColors val="0"/>
        <c:ser>
          <c:idx val="0"/>
          <c:order val="0"/>
          <c:tx>
            <c:strRef>
              <c:f>'Graph Data'!$F$38</c:f>
              <c:strCache>
                <c:ptCount val="1"/>
                <c:pt idx="0">
                  <c:v>2008/09-2012/13*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22.611877960000001</c:v>
                </c:pt>
                <c:pt idx="1">
                  <c:v>13.492574020000001</c:v>
                </c:pt>
                <c:pt idx="2">
                  <c:v>8.41331381</c:v>
                </c:pt>
                <c:pt idx="3">
                  <c:v>10.73429099</c:v>
                </c:pt>
                <c:pt idx="4">
                  <c:v>5.2777697300000002</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21.32122201</c:v>
                </c:pt>
                <c:pt idx="1">
                  <c:v>15.78421082</c:v>
                </c:pt>
                <c:pt idx="2">
                  <c:v>8.7453366699999986</c:v>
                </c:pt>
                <c:pt idx="3">
                  <c:v>9.2642711799999997</c:v>
                </c:pt>
                <c:pt idx="4">
                  <c:v>5.2446651700000002</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2018/19-2022/23* (b)</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19.410678240000003</c:v>
                </c:pt>
                <c:pt idx="1">
                  <c:v>24.492597150000002</c:v>
                </c:pt>
                <c:pt idx="2">
                  <c:v>12.421605700000001</c:v>
                </c:pt>
                <c:pt idx="3">
                  <c:v>11.11796736</c:v>
                </c:pt>
                <c:pt idx="4">
                  <c:v>8.5482580600000002</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5965854148614211"/>
          <c:y val="0.21091945689109304"/>
          <c:w val="0.30187133456404075"/>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347659144281608"/>
          <c:y val="0.19276813464615267"/>
          <c:w val="0.8661362333747884"/>
          <c:h val="0.48846836134433474"/>
        </c:manualLayout>
      </c:layout>
      <c:lineChart>
        <c:grouping val="standard"/>
        <c:varyColors val="0"/>
        <c:ser>
          <c:idx val="0"/>
          <c:order val="0"/>
          <c:tx>
            <c:strRef>
              <c:f>'Graph Data'!$F$39</c:f>
              <c:strCache>
                <c:ptCount val="1"/>
                <c:pt idx="0">
                  <c:v>2008/09-2012/13*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10.02795981</c:v>
                </c:pt>
                <c:pt idx="1">
                  <c:v>5.5656273199999999</c:v>
                </c:pt>
                <c:pt idx="2">
                  <c:v>4.1380880699999993</c:v>
                </c:pt>
                <c:pt idx="3">
                  <c:v>3.3859262399999999</c:v>
                </c:pt>
                <c:pt idx="4">
                  <c:v>2.8787052900000001</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2013/14-2017/18*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9.8054440500000002</c:v>
                </c:pt>
                <c:pt idx="1">
                  <c:v>5.4248893999999996</c:v>
                </c:pt>
                <c:pt idx="2">
                  <c:v>4.1205683299999993</c:v>
                </c:pt>
                <c:pt idx="3">
                  <c:v>3.3819741200000002</c:v>
                </c:pt>
                <c:pt idx="4">
                  <c:v>2.7310227600000001</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2018/19-2022/23*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12.583866110000001</c:v>
                </c:pt>
                <c:pt idx="1">
                  <c:v>7.8702865100000006</c:v>
                </c:pt>
                <c:pt idx="2">
                  <c:v>6.4147682900000005</c:v>
                </c:pt>
                <c:pt idx="3">
                  <c:v>4.6600215</c:v>
                </c:pt>
                <c:pt idx="4">
                  <c:v>4.32313028</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3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67345706338143141"/>
          <c:y val="0.2153966251456137"/>
          <c:w val="0.28193513041731028"/>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inadequate prenatal care rate by Manitoba health region for the years 2008/09-2012/13, 2013/14-2017/18, and 2018/19-2022/23. Values represent the maternal age- adjusted average annual percent of singleton live in-hospital births.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1.59583E-7</cdr:y>
    </cdr:from>
    <cdr:to>
      <cdr:x>1</cdr:x>
      <cdr:y>0.09156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1"/>
          <a:ext cx="6355976" cy="573739"/>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9.3: Inadequate Prenatal Care by Health Region,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Maternal age-adjusted average annual percent of singleton live in-hospital births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inadequate prenatal care rate by rural income quintile, 2008/09-2012/13, 2013/14-2017/18, and 2018/19-2022/23, based on the maternal age-adjusted annual percent of singleton live in-hospital births.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cdr:y>
    </cdr:from>
    <cdr:to>
      <cdr:x>0.99819</cdr:x>
      <cdr:y>0.15101</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0" y="0"/>
          <a:ext cx="6358790" cy="62484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Inadequate Prenatal Care by Rural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Maternal age-adjusted average annual percent of singleton live in-hospital births</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inadequate prenatal care rate by urban income quintile, 2008/09-2012/13, 2013/14-2017/18, and 2018/19-2022/23, based on the maternal age-adjusted annual percent of singleton live in-hospital births.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0.12891</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0" y="0"/>
          <a:ext cx="6358790" cy="53340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Inadequate Prenatal Care by Urban Income Quintile, 2008/09-2012/13, 2013/14-2017/18, and 2018/19-2022/23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Maternal age-adjusted average annual percent of singleton live in-hospital births</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3295D0E7-A962-45FA-ABDE-420AECDD53E5}"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DD990C1B-DD57-470D-83CE-35EAB02FCED7}"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FF74C1AB-14A4-4C38-AA86-CC602231F4E5}"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5D7BD975-72A7-494B-9F41-F99AA014F9D0}"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996616D6-349D-49C2-843E-3A497D263C9E}"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5B6C85E5-4336-4E5F-8CA0-59A32E37B097}"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E44FB337-CDC2-4F0F-8976-F7A2B39F03EE}"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pci_Feb_5_2013hjp_4" connectionId="7" xr16:uid="{1FB4A215-1D41-4B3E-883F-069476AC3DBA}"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836381AA-8BDD-4D3C-B179-D2190843BC63}"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2A51B692-239A-4DBE-BF16-6D8EBE74B0EB}"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4207A47A-0C1C-4D3D-9FBE-9CAC3DD6E198}"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DC7A26E0-D958-4567-B91E-D7A0AE5BAFAD}"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dementia_Feb_12_2013hjp_4" connectionId="4" xr16:uid="{F1D1F7FB-A161-45F7-BD7E-1B84BE904FD8}"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cabg_Feb_5_2013hjp_1_4" connectionId="2" xr16:uid="{6B71A153-341B-465D-AB60-093EC30A9842}"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ambvis_rates_Feb_5_2013hjp_4" connectionId="1" xr16:uid="{96C1B4CF-AA91-4E89-99A7-D4F7DDFC075E}"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CCE1FE65-141B-4A2E-B088-FD5E033D7BCD}" autoFormatId="16" applyNumberFormats="0" applyBorderFormats="0" applyFontFormats="1" applyPatternFormats="1" applyAlignmentFormats="0" applyWidthHeightFormats="0"/>
</file>

<file path=xl/queryTables/queryTable29.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6D5762C1-4AAA-463A-BF97-F3DD54EBBFB8}" autoFormatId="16" applyNumberFormats="0" applyBorderFormats="0" applyFontFormats="1" applyPatternFormats="1" applyAlignmentFormats="0" applyWidthHeightFormats="0"/>
</file>

<file path=xl/queryTables/queryTable30.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96323FB0-C7C8-433F-B083-1102B7CF0F62}" autoFormatId="16" applyNumberFormats="0" applyBorderFormats="0" applyFontFormats="1" applyPatternFormats="1" applyAlignmentFormats="0" applyWidthHeightFormats="0"/>
</file>

<file path=xl/queryTables/queryTable31.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32.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4420A470-1BCD-4FDE-B5B0-FDB658890CD4}" autoFormatId="16" applyNumberFormats="0" applyBorderFormats="0" applyFontFormats="1" applyPatternFormats="1" applyAlignmentFormats="0" applyWidthHeightFormats="0"/>
</file>

<file path=xl/queryTables/queryTable33.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D10616E2-49FD-4874-8B42-562F0BA69460}" autoFormatId="16" applyNumberFormats="0" applyBorderFormats="0" applyFontFormats="1" applyPatternFormats="1" applyAlignmentFormats="0" applyWidthHeightFormats="0"/>
</file>

<file path=xl/queryTables/queryTable34.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A8B5B08A-EABC-48FD-86D7-8B30ADFA81A6}" autoFormatId="16" applyNumberFormats="0" applyBorderFormats="0" applyFontFormats="1" applyPatternFormats="1" applyAlignmentFormats="0" applyWidthHeightFormats="0"/>
</file>

<file path=xl/queryTables/queryTable35.xml><?xml version="1.0" encoding="utf-8"?>
<queryTable xmlns="http://schemas.openxmlformats.org/spreadsheetml/2006/main" xmlns:mc="http://schemas.openxmlformats.org/markup-compatibility/2006" xmlns:xr16="http://schemas.microsoft.com/office/spreadsheetml/2017/revision16" mc:Ignorable="xr16" name="hip_replace_Feb_5_2013hjp_4" connectionId="5" xr16:uid="{583B729F-0C36-4B7F-8B61-9A4276C6E47B}"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256350A0-4C91-4AC6-92AF-331C26420D0A}"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knee_replace_Feb_5_2013hjp_4" connectionId="6" xr16:uid="{A6B9919E-7572-4CA4-BA03-DC289CF359EA}"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th_Feb_5_2013hjp_4" connectionId="3" xr16:uid="{F73965CF-EB5E-47A1-BBB9-A0D71DF524F3}"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A28265A3-72A0-4141-8893-918AAC6666FE}"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B432A88F-A30B-4B1E-9DC0-28BD5BF71E0A}"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C8DE0062-E105-4EB6-9D2B-D8C9A4C116AE}"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08/09-2012/13)" dataDxfId="99"/>
    <tableColumn id="3" xr3:uid="{E609746C-577D-448D-A2D5-107C5EC3FC4F}" name="Crude Percent_x000a_(2008/09-2012/13)" dataDxfId="98"/>
    <tableColumn id="9" xr3:uid="{E533163E-0B38-4D72-A5E4-7C9E8DE92DB0}" name="Adjusted Percent_x000a_(2008/09-2012/13)" dataDxfId="97"/>
    <tableColumn id="4" xr3:uid="{E905B87B-6CF6-472D-A463-4DD4DF0F4579}" name="Count _x000a_(2013/14-2017/18)" dataDxfId="96"/>
    <tableColumn id="5" xr3:uid="{42AC696E-0C0F-41CD-87FE-48FEB719A977}" name="Crude Percent_x000a_(2013/14-2017/18)" dataDxfId="95" dataCellStyle="Percent"/>
    <tableColumn id="10" xr3:uid="{9B6946B1-8EB7-4F82-B7C6-45A6E18E0B8E}" name="Adjusted Percent_x000a_(2013/14-2017/18)" dataDxfId="94" dataCellStyle="Percent"/>
    <tableColumn id="6" xr3:uid="{98A3EF03-EBD3-4B5B-968D-B7D8D08DA0B7}" name="Count _x000a_(2018/19-2022/23)" dataDxfId="93"/>
    <tableColumn id="7" xr3:uid="{207C225F-DEFE-422A-B44A-EF5A1D5B5E9B}" name="Crude Percent_x000a_(2018/19-2022/23)" dataDxfId="92" dataCellStyle="Percent"/>
    <tableColumn id="12" xr3:uid="{99B711D0-E2B7-4818-8B64-BF6600B64A94}" name="Adjusted Percent_x000a_(2018/19-2022/23)" dataDxfId="91" dataCellStyle="Percent"/>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headerRowCellStyle="Column titles white border">
  <tableColumns count="10">
    <tableColumn id="1" xr3:uid="{15A105A5-4238-4990-8FB1-1EC9064EAAF7}" name="Community Area" dataDxfId="87"/>
    <tableColumn id="2" xr3:uid="{F5CE2107-3ABF-4A5E-AE61-0FE7D317DBE0}" name="Count _x000a_(2008/09-2012/13)" dataDxfId="86"/>
    <tableColumn id="3" xr3:uid="{6986163F-37F9-4C51-B8BF-49EF97C8AA8E}" name="Crude Percent_x000a_(2008/09-2012/13)" dataDxfId="85"/>
    <tableColumn id="8" xr3:uid="{E1FE3E8A-F8CF-4F43-A07A-29CA47C07498}" name="Adjusted Percent_x000a_(2008/09-2012/13)" dataDxfId="84" dataCellStyle="Percent"/>
    <tableColumn id="4" xr3:uid="{17D3DE66-4D16-4579-9390-FCE7DFAD63F4}" name="Count _x000a_(2013/14-2017/18)" dataDxfId="83" dataCellStyle="Data - counts"/>
    <tableColumn id="5" xr3:uid="{CB9FD7DB-67DB-469A-B19C-D7838272F54A}" name="Crude Percent_x000a_(2013/14-2017/18)" dataDxfId="82" dataCellStyle="Percent"/>
    <tableColumn id="9" xr3:uid="{13A8AFE8-2E00-4BDF-B370-B87F79D187D2}" name="Adjusted Percent_x000a_(2013/14-2017/18)" dataDxfId="81" dataCellStyle="Percent"/>
    <tableColumn id="6" xr3:uid="{DE6F0234-9AFC-4F7C-B44E-7E3EF1DFD886}" name="Count _x000a_(2018/19-2022/23)" dataDxfId="80" dataCellStyle="Data - counts"/>
    <tableColumn id="7" xr3:uid="{DEF3260F-6C20-44F1-A215-7DE7E706528E}" name="Crude Percent_x000a_(2018/19-2022/23)" dataDxfId="79" dataCellStyle="Percent"/>
    <tableColumn id="10" xr3:uid="{FD57EE1E-18E1-452C-A821-2E362C658130}" name="Adjusted Percent_x000a_(2018/19-2022/23)" dataDxfId="78" dataCellStyle="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headerRowCellStyle="Column titles white border">
  <tableColumns count="10">
    <tableColumn id="1" xr3:uid="{27D782E4-64EA-42E7-BDD9-167ABC660053}" name="Neighborhood Cluster" dataDxfId="74"/>
    <tableColumn id="2" xr3:uid="{6FB7B7CC-1568-4FBA-8C8A-C3673B0E71C4}" name="Count _x000a_(2008/09-2012/13)" dataDxfId="73"/>
    <tableColumn id="3" xr3:uid="{799AD68C-F0F9-49AB-810E-8A8E76B68BB8}" name="Crude Percent_x000a_(2008/09-2012/13)" dataDxfId="72"/>
    <tableColumn id="8" xr3:uid="{0C919304-67A1-4AA3-8103-645F25F7CD26}" name="Adjusted Percent_x000a_(2008/09-2012/13)" dataDxfId="71" dataCellStyle="Data - percent"/>
    <tableColumn id="4" xr3:uid="{9B3EB30E-4811-4C2F-87EE-547A53BB9DF3}" name="Count _x000a_(2013/14-2017/18)" dataDxfId="70" dataCellStyle="Data - counts"/>
    <tableColumn id="5" xr3:uid="{0F12AD61-6D7D-4366-8714-6875C0A34F39}" name="Crude Percent_x000a_(2013/14-2017/18)" dataDxfId="69" dataCellStyle="Percent"/>
    <tableColumn id="9" xr3:uid="{2605FB17-AA4C-4FAA-83FA-01A01B6C0FC0}" name="Adjusted Percent_x000a_(2013/14-2017/18)" dataDxfId="68" dataCellStyle="Percent"/>
    <tableColumn id="6" xr3:uid="{43E0FA13-9B54-44D6-B201-10E3B3EA5D72}" name="Count _x000a_(2018/19-2022/23)" dataDxfId="67" dataCellStyle="Data - counts"/>
    <tableColumn id="7" xr3:uid="{C517B006-E5E4-45CE-8275-34DFC91A1A27}" name="Crude Percent_x000a_(2018/19-2022/23)" dataDxfId="66" dataCellStyle="Percent"/>
    <tableColumn id="10" xr3:uid="{B737B69A-8423-4615-A441-837880882BBA}" name="Adjusted Percent_x000a_(2018/19-2022/23)" dataDxfId="65" dataCellStyle="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headerRowCellStyle="Column titles white border">
  <tableColumns count="10">
    <tableColumn id="1" xr3:uid="{56E8EF34-C172-47DD-9A69-8731AF4BEA3C}" name="District" dataDxfId="61"/>
    <tableColumn id="2" xr3:uid="{2C3FE038-D845-4E55-81E9-9689AAFF2A87}" name="Count _x000a_(2008/09-2012/13)" dataDxfId="60"/>
    <tableColumn id="3" xr3:uid="{BA0D3DA2-FE1B-492A-B643-3CFEFEDAF728}" name="Crude Percent_x000a_(2008/09-2012/13)" dataDxfId="59"/>
    <tableColumn id="8" xr3:uid="{CFB65243-E5B2-44C6-8D0C-FB9438A58613}" name="Adjusted Percent_x000a_(2008/09-2012/13)" dataDxfId="58"/>
    <tableColumn id="4" xr3:uid="{65A87695-A081-48FE-8DE3-008DDF3ABE7B}" name="Count _x000a_(2013/14-2017/18)" dataDxfId="57"/>
    <tableColumn id="5" xr3:uid="{94433568-4669-42E6-80A7-30B3ED87FD6E}" name="Crude Percent_x000a_(2013/14-2017/18)" dataDxfId="56" dataCellStyle="Percent"/>
    <tableColumn id="9" xr3:uid="{3F299B8B-FCEB-4979-A7AE-BD2BD5C89E3E}" name="Adjusted Percent_x000a_(2013/14-2017/18)" dataDxfId="55" dataCellStyle="Percent"/>
    <tableColumn id="6" xr3:uid="{F9BAEEB1-906A-4FDA-B891-D116C64ECB71}" name="Count _x000a_(2018/19-2022/23)" dataDxfId="54"/>
    <tableColumn id="7" xr3:uid="{0CF98AB4-2418-42C1-BA44-73FF78F5589D}" name="Crude Percent_x000a_(2018/19-2022/23)" dataDxfId="53" dataCellStyle="Percent"/>
    <tableColumn id="10" xr3:uid="{9C6E716E-CAD9-42C6-B721-1B82BF58347E}" name="Adjusted Percent_x000a_(2018/19-2022/23)" dataDxfId="52" dataCellStyle="Percent"/>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headerRowCellStyle="Column titles white border">
  <tableColumns count="10">
    <tableColumn id="1" xr3:uid="{F950CF07-5D56-45EA-9912-AE960FEF62C5}" name="District" dataDxfId="48"/>
    <tableColumn id="2" xr3:uid="{D577F4E8-AFD3-4919-A21A-04C97EBB4CD7}" name="Count _x000a_(2008/09-2012/13)" dataDxfId="47"/>
    <tableColumn id="3" xr3:uid="{E7B9AA8C-BAA1-45C8-B8D1-E513DF08F7CD}" name="Crude Percent_x000a_(2008/09-2012/13)" dataDxfId="46"/>
    <tableColumn id="8" xr3:uid="{5833F9F7-6CE0-4C5D-9C27-545F1A6F2CD5}" name="Adjusted Percent_x000a_(2008/09-2012/13)" dataDxfId="45"/>
    <tableColumn id="4" xr3:uid="{AA22EA7D-5DC0-4F3A-8ECA-5325860C71C2}" name="Count _x000a_(2013/14-2017/18)" dataDxfId="44"/>
    <tableColumn id="5" xr3:uid="{8961EBF3-9061-40CF-8EED-1A80E878AA94}" name="Crude Percent_x000a_(2013/14-2017/18)" dataDxfId="43" dataCellStyle="Percent"/>
    <tableColumn id="9" xr3:uid="{670C5F53-3547-4206-A3B4-00F4526F41EF}" name="Adjusted Percent_x000a_(2013/14-2017/18)" dataDxfId="42" dataCellStyle="Percent"/>
    <tableColumn id="6" xr3:uid="{5AE41F3B-C96C-4164-9A3A-D1DA1E86C419}" name="Count _x000a_(2018/19-2022/23)" dataDxfId="41"/>
    <tableColumn id="7" xr3:uid="{CC94DDF7-9E48-4746-955D-E442C96C3982}" name="Crude Percent_x000a_(2018/19-2022/23)" dataDxfId="40" dataCellStyle="Percent"/>
    <tableColumn id="10" xr3:uid="{1DCF345B-E210-451E-A2D4-F32F96B5D28A}" name="Adjusted Percent_x000a_(2018/19-2022/23)" dataDxfId="39" dataCellStyle="Percent"/>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headerRowCellStyle="Column titles white border">
  <tableColumns count="10">
    <tableColumn id="1" xr3:uid="{FE5F8FC8-159A-4DF3-B7D2-2F19ED803D96}" name="District" dataDxfId="35"/>
    <tableColumn id="2" xr3:uid="{0C48451A-9843-46CF-881D-DCD2932FAB8E}" name="Count _x000a_(2008/09-2012/13)" dataDxfId="34"/>
    <tableColumn id="3" xr3:uid="{26BCE2F9-001A-4F33-B3FE-6D6410B9F6A9}" name="Crude Percent_x000a_(2008/09-2012/13)" dataDxfId="33"/>
    <tableColumn id="8" xr3:uid="{78EE06CD-91BE-4824-9F4D-66929B7D5852}" name="Adjusted Percent_x000a_(2008/09-2012/13)" dataDxfId="32"/>
    <tableColumn id="4" xr3:uid="{ACE4089F-A593-4169-8211-DB959B0A7642}" name="Count _x000a_(2013/14-2017/18)" dataDxfId="31"/>
    <tableColumn id="5" xr3:uid="{BBAF5251-1946-45AA-B1BE-33DD00E61DDF}" name="Crude Percent_x000a_(2013/14-2017/18)" dataDxfId="30" dataCellStyle="Percent"/>
    <tableColumn id="9" xr3:uid="{0243E1F9-2123-42A5-BB23-E877D5619A14}" name="Adjusted Percent_x000a_(2013/14-2017/18)" dataDxfId="29" dataCellStyle="Percent"/>
    <tableColumn id="6" xr3:uid="{2EBEEC92-8AF4-4122-8D62-E2CACC3843A9}" name="Count _x000a_(2018/19-2022/23)" dataDxfId="28"/>
    <tableColumn id="7" xr3:uid="{EE37DAC4-2A3A-4DD3-9407-19801A4F6813}" name="Crude Percent_x000a_(2018/19-2022/23)" dataDxfId="27" dataCellStyle="Percent"/>
    <tableColumn id="10" xr3:uid="{E85AC16D-EACE-461E-8B26-B1F5656F1FD6}" name="Adjusted Percent_x000a_(2018/19-2022/23)" dataDxfId="26" dataCellStyle="Percent"/>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headerRowCellStyle="Column titles white border">
  <tableColumns count="10">
    <tableColumn id="1" xr3:uid="{6E1F500A-8750-4D61-92EF-BE362543E70C}" name="District" dataDxfId="22"/>
    <tableColumn id="2" xr3:uid="{71437E27-5219-4322-8B51-D5994C0FEE0A}" name="Count _x000a_(2008/09-2012/13)" dataDxfId="21"/>
    <tableColumn id="3" xr3:uid="{054969E8-9BFF-44EA-9AC6-6F628BFD315E}" name="Crude Percent_x000a_(2008/09-2012/13)" dataDxfId="20"/>
    <tableColumn id="8" xr3:uid="{D76499AF-A597-492A-91E1-B9288188753A}" name="Adjusted Percent_x000a_(2008/09-2012/13)" dataDxfId="19"/>
    <tableColumn id="4" xr3:uid="{82B9FAD0-A182-4979-A453-ABA4A726790B}" name="Count _x000a_(2013/14-2017/18)" dataDxfId="18"/>
    <tableColumn id="5" xr3:uid="{112A539F-2360-4C14-A71A-5D32AF2F734D}" name="Crude Percent_x000a_(2013/14-2017/18)" dataDxfId="17" dataCellStyle="Percent"/>
    <tableColumn id="9" xr3:uid="{7A0D3EB2-8D1A-44C5-A259-DABF8E4C74B0}" name="Adjusted Percent_x000a_(2013/14-2017/18)" dataDxfId="16" dataCellStyle="Percent"/>
    <tableColumn id="6" xr3:uid="{FB9C8903-1AC8-4A75-8E6F-8F2F08F49C57}" name="Count _x000a_(2018/19-2022/23)" dataDxfId="15"/>
    <tableColumn id="7" xr3:uid="{290570BD-3038-4C7F-AC18-9BCCFD7BFA28}" name="Crude Percent_x000a_(2018/19-2022/23)" dataDxfId="14" dataCellStyle="Percent"/>
    <tableColumn id="10" xr3:uid="{926D0B2F-0520-4633-993E-B9FF02B30FFE}" name="Adjusted Percent_x000a_(2018/19-2022/23)" dataDxfId="13" dataCellStyle="Percent"/>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Percent_x000a_(2008/09 - 2012/13)" dataDxfId="8" dataCellStyle="Percent"/>
    <tableColumn id="3" xr3:uid="{25DBBBAA-19F0-44AB-A7A3-E2C9680F4E3D}" name="Adjusted Percent_x000a_(2013/14 - 2017/18)" dataDxfId="7" dataCellStyle="Percent"/>
    <tableColumn id="4" xr3:uid="{B1A4B07F-07FA-4054-9241-0E968E724E9B}" name="Adjusted Percent_x000a_(2018/19 - 2022/23)" dataDxfId="6" dataCellStyle="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414C681-927B-47BD-A32C-C1345FD6E50C}" name="Table919331221303948664" displayName="Table919331221303948664" ref="A2:B12" totalsRowShown="0" headerRowDxfId="5" dataDxfId="3" headerRowBorderDxfId="4">
  <tableColumns count="2">
    <tableColumn id="1" xr3:uid="{7B17E140-8B02-45C7-8B43-190EE27D5778}" name="Statistical Tests" dataDxfId="2"/>
    <tableColumn id="2" xr3:uid="{16D2884C-649A-4CB1-8719-5E3ABB44AE0F}"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 Type="http://schemas.openxmlformats.org/officeDocument/2006/relationships/queryTable" Target="../queryTables/queryTable2.xml"/><Relationship Id="rId21" Type="http://schemas.openxmlformats.org/officeDocument/2006/relationships/queryTable" Target="../queryTables/queryTable20.xml"/><Relationship Id="rId34" Type="http://schemas.openxmlformats.org/officeDocument/2006/relationships/queryTable" Target="../queryTables/queryTable33.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33" Type="http://schemas.openxmlformats.org/officeDocument/2006/relationships/queryTable" Target="../queryTables/queryTable32.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32" Type="http://schemas.openxmlformats.org/officeDocument/2006/relationships/queryTable" Target="../queryTables/queryTable31.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36" Type="http://schemas.openxmlformats.org/officeDocument/2006/relationships/queryTable" Target="../queryTables/queryTable35.xml"/><Relationship Id="rId10" Type="http://schemas.openxmlformats.org/officeDocument/2006/relationships/queryTable" Target="../queryTables/queryTable9.xml"/><Relationship Id="rId19" Type="http://schemas.openxmlformats.org/officeDocument/2006/relationships/queryTable" Target="../queryTables/queryTable18.xml"/><Relationship Id="rId31" Type="http://schemas.openxmlformats.org/officeDocument/2006/relationships/queryTable" Target="../queryTables/queryTable30.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 Id="rId30" Type="http://schemas.openxmlformats.org/officeDocument/2006/relationships/queryTable" Target="../queryTables/queryTable29.xml"/><Relationship Id="rId35" Type="http://schemas.openxmlformats.org/officeDocument/2006/relationships/queryTable" Target="../queryTables/queryTable34.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8" s="56" customFormat="1" ht="18.899999999999999" customHeight="1" x14ac:dyDescent="0.3">
      <c r="A1" s="111" t="s">
        <v>470</v>
      </c>
      <c r="B1" s="55"/>
      <c r="C1" s="55"/>
      <c r="D1" s="55"/>
      <c r="E1" s="55"/>
      <c r="F1" s="55"/>
      <c r="G1" s="55"/>
      <c r="H1" s="55"/>
      <c r="I1" s="55"/>
      <c r="J1" s="55"/>
      <c r="K1" s="55"/>
      <c r="L1" s="55"/>
    </row>
    <row r="2" spans="1:18" s="56" customFormat="1" ht="18.899999999999999" customHeight="1" x14ac:dyDescent="0.3">
      <c r="A2" s="1" t="s">
        <v>456</v>
      </c>
      <c r="B2" s="57"/>
      <c r="C2" s="57"/>
      <c r="D2" s="57"/>
      <c r="E2" s="57"/>
      <c r="F2" s="57"/>
      <c r="G2" s="57"/>
      <c r="H2" s="57"/>
      <c r="I2" s="57"/>
      <c r="J2" s="57"/>
      <c r="K2" s="55"/>
      <c r="L2" s="55"/>
    </row>
    <row r="3" spans="1:18" s="60" customFormat="1" ht="54" customHeight="1" x14ac:dyDescent="0.3">
      <c r="A3" s="109" t="s">
        <v>463</v>
      </c>
      <c r="B3" s="58" t="s">
        <v>425</v>
      </c>
      <c r="C3" s="58" t="s">
        <v>426</v>
      </c>
      <c r="D3" s="58" t="s">
        <v>427</v>
      </c>
      <c r="E3" s="58" t="s">
        <v>428</v>
      </c>
      <c r="F3" s="58" t="s">
        <v>429</v>
      </c>
      <c r="G3" s="58" t="s">
        <v>430</v>
      </c>
      <c r="H3" s="58" t="s">
        <v>431</v>
      </c>
      <c r="I3" s="58" t="s">
        <v>464</v>
      </c>
      <c r="J3" s="58" t="s">
        <v>432</v>
      </c>
      <c r="Q3" s="61"/>
      <c r="R3" s="61"/>
    </row>
    <row r="4" spans="1:18" s="56" customFormat="1" ht="18.899999999999999" customHeight="1" x14ac:dyDescent="0.3">
      <c r="A4" s="62" t="s">
        <v>174</v>
      </c>
      <c r="B4" s="63">
        <v>974</v>
      </c>
      <c r="C4" s="87">
        <v>7.6650665000000009</v>
      </c>
      <c r="D4" s="87">
        <v>7.6834666600000006</v>
      </c>
      <c r="E4" s="63">
        <v>1097</v>
      </c>
      <c r="F4" s="87">
        <v>7.94466976</v>
      </c>
      <c r="G4" s="87">
        <v>8.1959456900000003</v>
      </c>
      <c r="H4" s="63">
        <v>1227</v>
      </c>
      <c r="I4" s="87">
        <v>9.0466710900000002</v>
      </c>
      <c r="J4" s="87">
        <v>9.4339612399999986</v>
      </c>
    </row>
    <row r="5" spans="1:18" s="56" customFormat="1" ht="18.899999999999999" customHeight="1" x14ac:dyDescent="0.3">
      <c r="A5" s="62" t="s">
        <v>169</v>
      </c>
      <c r="B5" s="63">
        <v>2247</v>
      </c>
      <c r="C5" s="87">
        <v>6.3029453000000002</v>
      </c>
      <c r="D5" s="87">
        <v>6.0575222599999998</v>
      </c>
      <c r="E5" s="63">
        <v>2085</v>
      </c>
      <c r="F5" s="87">
        <v>5.5672745699999995</v>
      </c>
      <c r="G5" s="87">
        <v>5.93457101</v>
      </c>
      <c r="H5" s="63">
        <v>2582</v>
      </c>
      <c r="I5" s="87">
        <v>7.2432462800000001</v>
      </c>
      <c r="J5" s="87">
        <v>8.0904801000000006</v>
      </c>
    </row>
    <row r="6" spans="1:18" s="56" customFormat="1" ht="18.899999999999999" customHeight="1" x14ac:dyDescent="0.3">
      <c r="A6" s="62" t="s">
        <v>49</v>
      </c>
      <c r="B6" s="63">
        <v>728</v>
      </c>
      <c r="C6" s="87">
        <v>11.45915316</v>
      </c>
      <c r="D6" s="87">
        <v>10.151728259999999</v>
      </c>
      <c r="E6" s="63">
        <v>687</v>
      </c>
      <c r="F6" s="87">
        <v>10.16121875</v>
      </c>
      <c r="G6" s="87">
        <v>9.7312945000000006</v>
      </c>
      <c r="H6" s="63">
        <v>885</v>
      </c>
      <c r="I6" s="87">
        <v>13.132512239999999</v>
      </c>
      <c r="J6" s="87">
        <v>13.01271474</v>
      </c>
    </row>
    <row r="7" spans="1:18" s="56" customFormat="1" ht="18.899999999999999" customHeight="1" x14ac:dyDescent="0.3">
      <c r="A7" s="62" t="s">
        <v>172</v>
      </c>
      <c r="B7" s="63">
        <v>877</v>
      </c>
      <c r="C7" s="87">
        <v>9.6341865299999991</v>
      </c>
      <c r="D7" s="87">
        <v>8.7185427699999991</v>
      </c>
      <c r="E7" s="63">
        <v>991</v>
      </c>
      <c r="F7" s="87">
        <v>10.429383289999999</v>
      </c>
      <c r="G7" s="87">
        <v>9.96379327</v>
      </c>
      <c r="H7" s="63">
        <v>920</v>
      </c>
      <c r="I7" s="87">
        <v>10.274737549999999</v>
      </c>
      <c r="J7" s="87">
        <v>10.476392860000001</v>
      </c>
    </row>
    <row r="8" spans="1:18" s="56" customFormat="1" ht="18.899999999999999" customHeight="1" x14ac:dyDescent="0.3">
      <c r="A8" s="62" t="s">
        <v>170</v>
      </c>
      <c r="B8" s="63">
        <v>2619</v>
      </c>
      <c r="C8" s="87">
        <v>32.688467299999999</v>
      </c>
      <c r="D8" s="87">
        <v>27.056872170000002</v>
      </c>
      <c r="E8" s="63">
        <v>2407</v>
      </c>
      <c r="F8" s="87">
        <v>30.5922725</v>
      </c>
      <c r="G8" s="87">
        <v>25.31268511</v>
      </c>
      <c r="H8" s="63">
        <v>2786</v>
      </c>
      <c r="I8" s="87">
        <v>38.640776700000004</v>
      </c>
      <c r="J8" s="87">
        <v>34.023262080000002</v>
      </c>
      <c r="Q8" s="64"/>
    </row>
    <row r="9" spans="1:18" s="56" customFormat="1" ht="18.899999999999999" customHeight="1" x14ac:dyDescent="0.3">
      <c r="A9" s="65" t="s">
        <v>29</v>
      </c>
      <c r="B9" s="74">
        <v>7497</v>
      </c>
      <c r="C9" s="88">
        <v>10.411487769999999</v>
      </c>
      <c r="D9" s="88">
        <v>9.4440354600000003</v>
      </c>
      <c r="E9" s="74">
        <v>7283</v>
      </c>
      <c r="F9" s="88">
        <v>9.6504478699999989</v>
      </c>
      <c r="G9" s="88">
        <v>9.3849991300000006</v>
      </c>
      <c r="H9" s="74">
        <v>8414</v>
      </c>
      <c r="I9" s="88">
        <v>11.65438528</v>
      </c>
      <c r="J9" s="88">
        <v>11.65438528</v>
      </c>
    </row>
    <row r="10" spans="1:18" ht="18.899999999999999" customHeight="1" x14ac:dyDescent="0.25">
      <c r="A10" s="66" t="s">
        <v>414</v>
      </c>
    </row>
    <row r="11" spans="1:18" x14ac:dyDescent="0.25">
      <c r="B11" s="68"/>
      <c r="H11" s="68"/>
    </row>
    <row r="12" spans="1:18" x14ac:dyDescent="0.25">
      <c r="A12" s="110" t="s">
        <v>465</v>
      </c>
      <c r="B12" s="69"/>
      <c r="C12" s="69"/>
      <c r="D12" s="69"/>
      <c r="E12" s="69"/>
      <c r="F12" s="69"/>
      <c r="G12" s="69"/>
      <c r="H12" s="69"/>
      <c r="I12" s="69"/>
      <c r="J12" s="69"/>
    </row>
    <row r="13" spans="1:18" x14ac:dyDescent="0.25">
      <c r="B13" s="68"/>
      <c r="H13" s="68"/>
    </row>
    <row r="14" spans="1:18" ht="15.6" x14ac:dyDescent="0.3">
      <c r="A14" s="112" t="s">
        <v>466</v>
      </c>
      <c r="B14" s="68"/>
      <c r="H14" s="68"/>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A5" sqref="A5"/>
    </sheetView>
  </sheetViews>
  <sheetFormatPr defaultRowHeight="14.4" x14ac:dyDescent="0.3"/>
  <cols>
    <col min="1" max="1" width="5.88671875" customWidth="1"/>
    <col min="2" max="2" width="25.5546875" style="27" customWidth="1"/>
    <col min="4" max="4" width="11.88671875" style="28" bestFit="1" customWidth="1"/>
    <col min="5" max="5" width="31.6640625" style="27" customWidth="1"/>
    <col min="6" max="6" width="15.88671875" style="92" customWidth="1"/>
    <col min="7" max="7" width="23.109375" style="92" customWidth="1"/>
    <col min="8" max="8" width="17.33203125" style="92" customWidth="1"/>
    <col min="9" max="10" width="11.44140625" style="12" customWidth="1"/>
    <col min="11" max="11" width="15.109375" style="12" customWidth="1"/>
    <col min="12" max="12" width="2.5546875" style="12" customWidth="1"/>
    <col min="13" max="13" width="9.109375" style="93" bestFit="1" customWidth="1"/>
    <col min="14" max="14" width="18.5546875" style="44" customWidth="1"/>
    <col min="15" max="15" width="19.33203125" customWidth="1"/>
    <col min="16" max="16" width="20.88671875"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7" t="str">
        <f>'Raw Data'!B4</f>
        <v>Crude and Maternal Age-Adjusted Annual Inadequate Prenatal Care Rates by Regions, 2008/09-2012/13, 2013/14-2017/18 &amp; 2018/19-2022/23(ref), proportion of live in-hospital singleton births</v>
      </c>
    </row>
    <row r="3" spans="1:34" x14ac:dyDescent="0.3">
      <c r="B3" s="27" t="str">
        <f>'Raw Data'!B6</f>
        <v xml:space="preserve">date:  November 27, 2024 </v>
      </c>
    </row>
    <row r="4" spans="1:34" x14ac:dyDescent="0.3">
      <c r="AD4"/>
      <c r="AE4"/>
    </row>
    <row r="5" spans="1:34" s="3" customFormat="1" x14ac:dyDescent="0.3">
      <c r="A5" s="3" t="s">
        <v>234</v>
      </c>
      <c r="B5" s="2" t="s">
        <v>179</v>
      </c>
      <c r="C5" s="3" t="s">
        <v>129</v>
      </c>
      <c r="D5" s="26" t="s">
        <v>389</v>
      </c>
      <c r="E5" s="2" t="s">
        <v>390</v>
      </c>
      <c r="F5" s="7" t="s">
        <v>422</v>
      </c>
      <c r="G5" s="7" t="s">
        <v>423</v>
      </c>
      <c r="H5" s="7" t="s">
        <v>424</v>
      </c>
      <c r="I5" s="13"/>
      <c r="J5" s="15" t="s">
        <v>262</v>
      </c>
      <c r="K5" s="44"/>
    </row>
    <row r="6" spans="1:34" x14ac:dyDescent="0.3">
      <c r="A6">
        <v>6</v>
      </c>
      <c r="B6" s="27" t="s">
        <v>130</v>
      </c>
      <c r="C6" t="str">
        <f>IF('Raw Data'!BC13&lt;0,CONCATENATE("(",-1*'Raw Data'!BC13,")"),'Raw Data'!BC13)</f>
        <v>(b)</v>
      </c>
      <c r="D6" s="28" t="s">
        <v>48</v>
      </c>
      <c r="E6" s="27" t="str">
        <f t="shared" ref="E6:E11" si="0">CONCATENATE(B6)&amp; (C6)</f>
        <v>Manitoba (b)</v>
      </c>
      <c r="F6" s="12">
        <f>('Raw Data'!E13)*100</f>
        <v>9.4440354600000003</v>
      </c>
      <c r="G6" s="12">
        <f>'Raw Data'!Q13*100</f>
        <v>9.3849991300000006</v>
      </c>
      <c r="H6" s="12">
        <f>'Raw Data'!AC13*100</f>
        <v>11.65438528</v>
      </c>
      <c r="J6" s="15">
        <v>8</v>
      </c>
      <c r="K6" s="14" t="s">
        <v>162</v>
      </c>
      <c r="L6" s="29"/>
      <c r="M6"/>
      <c r="N6" s="27"/>
      <c r="S6" s="6"/>
      <c r="T6" s="6"/>
      <c r="U6" s="6"/>
      <c r="AA6"/>
      <c r="AB6"/>
      <c r="AC6"/>
      <c r="AD6"/>
      <c r="AE6"/>
    </row>
    <row r="7" spans="1:34" x14ac:dyDescent="0.3">
      <c r="A7">
        <v>5</v>
      </c>
      <c r="B7" s="27" t="s">
        <v>170</v>
      </c>
      <c r="C7" t="str">
        <f>IF('Raw Data'!BC12&lt;0,CONCATENATE("(",-1*'Raw Data'!BC12,")"),'Raw Data'!BC12)</f>
        <v>(1,2,3,b)</v>
      </c>
      <c r="D7"/>
      <c r="E7" s="27" t="str">
        <f t="shared" si="0"/>
        <v>Northern Health Region (1,2,3,b)</v>
      </c>
      <c r="F7" s="12">
        <f>'Raw Data'!E12*100</f>
        <v>27.056872170000002</v>
      </c>
      <c r="G7" s="12">
        <f>'Raw Data'!Q12*100</f>
        <v>25.31268511</v>
      </c>
      <c r="H7" s="12">
        <f>'Raw Data'!AC12*100</f>
        <v>34.023262080000002</v>
      </c>
      <c r="J7" s="15">
        <v>9</v>
      </c>
      <c r="K7" s="44" t="s">
        <v>163</v>
      </c>
      <c r="L7" s="29"/>
      <c r="M7"/>
      <c r="N7" s="27"/>
      <c r="S7" s="6"/>
      <c r="T7" s="6"/>
      <c r="U7" s="6"/>
      <c r="AA7"/>
      <c r="AB7"/>
      <c r="AC7"/>
      <c r="AD7"/>
      <c r="AE7"/>
    </row>
    <row r="8" spans="1:34" x14ac:dyDescent="0.3">
      <c r="A8">
        <v>4</v>
      </c>
      <c r="B8" s="27" t="s">
        <v>172</v>
      </c>
      <c r="C8" t="str">
        <f>IF('Raw Data'!BC11&lt;0,CONCATENATE("(",-1*'Raw Data'!BC11,")"),'Raw Data'!BC11)</f>
        <v xml:space="preserve"> </v>
      </c>
      <c r="D8"/>
      <c r="E8" s="27" t="str">
        <f t="shared" si="0"/>
        <v xml:space="preserve">Prairie Mountain Health  </v>
      </c>
      <c r="F8" s="12">
        <f>'Raw Data'!E11*100</f>
        <v>8.7185427699999991</v>
      </c>
      <c r="G8" s="12">
        <f>'Raw Data'!Q11*100</f>
        <v>9.96379327</v>
      </c>
      <c r="H8" s="12">
        <f>'Raw Data'!AC11*100</f>
        <v>10.476392860000001</v>
      </c>
      <c r="J8" s="15">
        <v>10</v>
      </c>
      <c r="K8" s="44" t="s">
        <v>165</v>
      </c>
      <c r="L8" s="29"/>
      <c r="M8"/>
      <c r="N8" s="27"/>
      <c r="S8" s="6"/>
      <c r="T8" s="6"/>
      <c r="U8" s="6"/>
      <c r="AA8"/>
      <c r="AB8"/>
      <c r="AC8"/>
      <c r="AD8"/>
      <c r="AE8"/>
    </row>
    <row r="9" spans="1:34" x14ac:dyDescent="0.3">
      <c r="A9">
        <v>3</v>
      </c>
      <c r="B9" s="27" t="s">
        <v>171</v>
      </c>
      <c r="C9" t="str">
        <f>IF('Raw Data'!BC10&lt;0,CONCATENATE("(",-1*'Raw Data'!BC10,")"),'Raw Data'!BC10)</f>
        <v>(b)</v>
      </c>
      <c r="D9"/>
      <c r="E9" s="27" t="str">
        <f t="shared" si="0"/>
        <v>Interlake-Eastern RHA (b)</v>
      </c>
      <c r="F9" s="12">
        <f>'Raw Data'!E10*100</f>
        <v>10.151728259999999</v>
      </c>
      <c r="G9" s="12">
        <f>'Raw Data'!Q10*100</f>
        <v>9.7312945000000006</v>
      </c>
      <c r="H9" s="12">
        <f>'Raw Data'!AC10*100</f>
        <v>13.01271474</v>
      </c>
      <c r="J9" s="15">
        <v>11</v>
      </c>
      <c r="K9" s="44" t="s">
        <v>164</v>
      </c>
      <c r="L9" s="29"/>
      <c r="M9"/>
      <c r="N9" s="27"/>
      <c r="S9" s="6"/>
      <c r="T9" s="6"/>
      <c r="U9" s="6"/>
      <c r="AA9"/>
      <c r="AB9"/>
      <c r="AC9"/>
      <c r="AD9"/>
      <c r="AE9"/>
    </row>
    <row r="10" spans="1:34" x14ac:dyDescent="0.3">
      <c r="A10">
        <v>2</v>
      </c>
      <c r="B10" s="27" t="s">
        <v>173</v>
      </c>
      <c r="C10" t="str">
        <f>IF('Raw Data'!BC9&lt;0,CONCATENATE("(",-1*'Raw Data'!BC9,")"),'Raw Data'!BC9)</f>
        <v>(1,2,3,b)</v>
      </c>
      <c r="D10"/>
      <c r="E10" s="27" t="str">
        <f t="shared" si="0"/>
        <v>Winnipeg RHA (1,2,3,b)</v>
      </c>
      <c r="F10" s="12">
        <f>'Raw Data'!E9*100</f>
        <v>6.0575222599999998</v>
      </c>
      <c r="G10" s="12">
        <f>'Raw Data'!Q9*100</f>
        <v>5.93457101</v>
      </c>
      <c r="H10" s="12">
        <f>'Raw Data'!AC9*100</f>
        <v>8.0904801000000006</v>
      </c>
      <c r="J10" s="15">
        <v>12</v>
      </c>
      <c r="K10" s="44" t="s">
        <v>166</v>
      </c>
      <c r="L10" s="29"/>
      <c r="M10"/>
      <c r="N10" s="27"/>
      <c r="S10" s="6"/>
      <c r="T10" s="6"/>
      <c r="U10" s="6"/>
      <c r="AA10"/>
      <c r="AB10"/>
      <c r="AC10"/>
      <c r="AD10"/>
      <c r="AE10"/>
    </row>
    <row r="11" spans="1:34" x14ac:dyDescent="0.3">
      <c r="A11">
        <v>1</v>
      </c>
      <c r="B11" s="27" t="s">
        <v>174</v>
      </c>
      <c r="C11" t="str">
        <f>IF('Raw Data'!BC8&lt;0,CONCATENATE("(",-1*'Raw Data'!BC8,")"),'Raw Data'!BC8)</f>
        <v>(1,3,b)</v>
      </c>
      <c r="D11"/>
      <c r="E11" s="27" t="str">
        <f t="shared" si="0"/>
        <v>Southern Health-Santé Sud (1,3,b)</v>
      </c>
      <c r="F11" s="12">
        <f>'Raw Data'!E8*100</f>
        <v>7.6834666600000006</v>
      </c>
      <c r="G11" s="12">
        <f>'Raw Data'!Q8*100</f>
        <v>8.1959456900000003</v>
      </c>
      <c r="H11" s="12">
        <f>'Raw Data'!AC8*100</f>
        <v>9.4339612399999986</v>
      </c>
      <c r="J11" s="15">
        <v>13</v>
      </c>
      <c r="K11" s="14" t="s">
        <v>50</v>
      </c>
      <c r="L11" s="29"/>
      <c r="M11"/>
      <c r="N11" s="27"/>
      <c r="S11" s="6"/>
      <c r="T11" s="6"/>
      <c r="U11" s="6"/>
      <c r="AA11"/>
      <c r="AB11"/>
      <c r="AC11"/>
      <c r="AD11"/>
      <c r="AE11"/>
    </row>
    <row r="12" spans="1:34" x14ac:dyDescent="0.3">
      <c r="O12" s="29"/>
      <c r="AD12"/>
      <c r="AE12"/>
    </row>
    <row r="13" spans="1:34" x14ac:dyDescent="0.3">
      <c r="O13" s="29"/>
      <c r="AD13"/>
      <c r="AE13"/>
    </row>
    <row r="14" spans="1:34" x14ac:dyDescent="0.3">
      <c r="N14" s="6"/>
      <c r="O14" s="29"/>
    </row>
    <row r="15" spans="1:34" x14ac:dyDescent="0.3">
      <c r="B15"/>
      <c r="D15"/>
      <c r="E15" s="8" t="str">
        <f>'Raw Inc Data'!A4</f>
        <v>Crude and Maternal Age-Adjusted Annual Inadequate Prenatal Care Rates by Income Quintile, 2008/09-2012/13, 2013/14-2017/18 &amp; 2018/19-2022/23(ref), proportion of live in-hospital singleton births</v>
      </c>
      <c r="F15"/>
      <c r="G15"/>
      <c r="H15"/>
      <c r="I15"/>
      <c r="J15" s="6"/>
      <c r="K15" s="6"/>
      <c r="L15" s="6"/>
      <c r="M15" s="6"/>
      <c r="N15" s="6"/>
      <c r="O15" s="6"/>
      <c r="P15" s="6"/>
      <c r="Q15" s="6"/>
      <c r="R15" s="29"/>
      <c r="V15"/>
      <c r="W15"/>
      <c r="X15"/>
      <c r="AF15" s="6"/>
      <c r="AG15" s="6"/>
      <c r="AH15" s="6"/>
    </row>
    <row r="16" spans="1:34" x14ac:dyDescent="0.3">
      <c r="B16"/>
      <c r="D16"/>
      <c r="E16" s="8"/>
      <c r="F16"/>
      <c r="G16"/>
      <c r="H16"/>
      <c r="I16"/>
      <c r="J16" s="6"/>
      <c r="K16" s="6"/>
      <c r="L16" s="6"/>
      <c r="M16" s="6"/>
      <c r="N16" s="6"/>
      <c r="O16" s="6"/>
      <c r="P16" s="6"/>
      <c r="Q16" s="6"/>
      <c r="R16" s="29"/>
      <c r="V16"/>
      <c r="W16"/>
      <c r="X16"/>
      <c r="AF16" s="6"/>
      <c r="AG16" s="6"/>
      <c r="AH16" s="6"/>
    </row>
    <row r="17" spans="1:34" x14ac:dyDescent="0.3">
      <c r="B17"/>
      <c r="D17"/>
      <c r="E17" s="8" t="str">
        <f>'Raw Inc Data'!A6</f>
        <v xml:space="preserve">date:  November 27, 2024 </v>
      </c>
      <c r="F17"/>
      <c r="G17"/>
      <c r="H17"/>
      <c r="I17"/>
      <c r="J17" s="6"/>
      <c r="K17" s="6"/>
      <c r="L17" s="6"/>
      <c r="M17" s="6"/>
      <c r="N17" s="6" t="s">
        <v>416</v>
      </c>
      <c r="O17" s="6" t="s">
        <v>417</v>
      </c>
      <c r="P17" s="6" t="s">
        <v>418</v>
      </c>
      <c r="R17" s="29"/>
      <c r="V17"/>
      <c r="W17"/>
      <c r="X17"/>
      <c r="AF17" s="6"/>
      <c r="AG17" s="6"/>
      <c r="AH17" s="6"/>
    </row>
    <row r="18" spans="1:34" x14ac:dyDescent="0.3">
      <c r="B18"/>
      <c r="D18"/>
      <c r="E18"/>
      <c r="F18" s="6" t="s">
        <v>391</v>
      </c>
      <c r="G18" s="6" t="s">
        <v>392</v>
      </c>
      <c r="H18" s="6" t="s">
        <v>393</v>
      </c>
      <c r="I18"/>
      <c r="J18" s="6"/>
      <c r="K18" s="6"/>
      <c r="L18" s="6"/>
      <c r="M18" s="6"/>
      <c r="N18" s="37" t="s">
        <v>415</v>
      </c>
      <c r="O18" s="6"/>
      <c r="Q18" s="3"/>
      <c r="R18" s="29"/>
      <c r="V18"/>
      <c r="W18"/>
      <c r="X18"/>
      <c r="AF18" s="6"/>
      <c r="AG18" s="6"/>
      <c r="AH18" s="6"/>
    </row>
    <row r="19" spans="1:34" x14ac:dyDescent="0.3">
      <c r="B19" s="3" t="s">
        <v>30</v>
      </c>
      <c r="C19" s="3" t="s">
        <v>408</v>
      </c>
      <c r="D19" s="26" t="s">
        <v>389</v>
      </c>
      <c r="E19" s="2" t="s">
        <v>390</v>
      </c>
      <c r="F19" s="7" t="s">
        <v>422</v>
      </c>
      <c r="G19" s="7" t="s">
        <v>423</v>
      </c>
      <c r="H19" s="7" t="s">
        <v>424</v>
      </c>
      <c r="I19" s="7"/>
      <c r="J19" s="15" t="s">
        <v>262</v>
      </c>
      <c r="K19" s="44"/>
      <c r="L19" s="7"/>
      <c r="M19" s="12"/>
      <c r="N19" s="7" t="s">
        <v>422</v>
      </c>
      <c r="O19" s="7" t="s">
        <v>423</v>
      </c>
      <c r="P19" s="7" t="s">
        <v>424</v>
      </c>
    </row>
    <row r="20" spans="1:34" ht="27" x14ac:dyDescent="0.3">
      <c r="A20" t="s">
        <v>28</v>
      </c>
      <c r="B20" s="40" t="s">
        <v>409</v>
      </c>
      <c r="C20" s="27" t="str">
        <f>IF(OR('Raw Inc Data'!BS9="s",'Raw Inc Data'!BT9="s",'Raw Inc Data'!BU9="s")," (s)","")</f>
        <v/>
      </c>
      <c r="D20" t="s">
        <v>28</v>
      </c>
      <c r="E20" s="40" t="str">
        <f>CONCATENATE(B20,C20)</f>
        <v>R1
(Lowest)</v>
      </c>
      <c r="F20" s="12">
        <f>'Raw Inc Data'!D9*100</f>
        <v>22.611877960000001</v>
      </c>
      <c r="G20" s="12">
        <f>'Raw Inc Data'!U9*100</f>
        <v>21.32122201</v>
      </c>
      <c r="H20" s="12">
        <f>'Raw Inc Data'!AL9*100</f>
        <v>19.410678240000003</v>
      </c>
      <c r="I20" s="17"/>
      <c r="J20" s="35">
        <v>9</v>
      </c>
      <c r="K20" s="36" t="s">
        <v>39</v>
      </c>
      <c r="L20" s="17"/>
      <c r="M20" s="12"/>
      <c r="N20" s="12" t="str">
        <f>'Raw Inc Data'!BS9</f>
        <v xml:space="preserve"> </v>
      </c>
      <c r="O20" s="12" t="str">
        <f>'Raw Inc Data'!BU9</f>
        <v xml:space="preserve"> </v>
      </c>
      <c r="P20" s="12" t="str">
        <f>'Raw Inc Data'!BT9</f>
        <v xml:space="preserve"> </v>
      </c>
    </row>
    <row r="21" spans="1:34" x14ac:dyDescent="0.3">
      <c r="B21" s="27" t="s">
        <v>31</v>
      </c>
      <c r="C21" s="27" t="str">
        <f>IF(OR('Raw Inc Data'!BS10="s",'Raw Inc Data'!BT10="s",'Raw Inc Data'!BU10="s")," (s)","")</f>
        <v/>
      </c>
      <c r="D21"/>
      <c r="E21" s="40" t="str">
        <f t="shared" ref="E21:E29" si="1">CONCATENATE(B21,C21)</f>
        <v>R2</v>
      </c>
      <c r="F21" s="12">
        <f>'Raw Inc Data'!D10*100</f>
        <v>13.492574020000001</v>
      </c>
      <c r="G21" s="12">
        <f>'Raw Inc Data'!U10*100</f>
        <v>15.78421082</v>
      </c>
      <c r="H21" s="12">
        <f>'Raw Inc Data'!AL10*100</f>
        <v>24.492597150000002</v>
      </c>
      <c r="I21" s="17"/>
      <c r="J21" s="3">
        <v>10</v>
      </c>
      <c r="K21" t="s">
        <v>31</v>
      </c>
      <c r="L21" s="17"/>
      <c r="M21" s="12"/>
      <c r="N21" s="12" t="str">
        <f>'Raw Inc Data'!BS10</f>
        <v xml:space="preserve"> </v>
      </c>
      <c r="O21" s="12" t="str">
        <f>'Raw Inc Data'!BU10</f>
        <v xml:space="preserve"> </v>
      </c>
      <c r="P21" s="12" t="str">
        <f>'Raw Inc Data'!BT10</f>
        <v xml:space="preserve"> </v>
      </c>
    </row>
    <row r="22" spans="1:34" x14ac:dyDescent="0.3">
      <c r="B22" s="27" t="s">
        <v>32</v>
      </c>
      <c r="C22" s="27" t="str">
        <f>IF(OR('Raw Inc Data'!BS11="s",'Raw Inc Data'!BT11="s",'Raw Inc Data'!BU11="s")," (s)","")</f>
        <v/>
      </c>
      <c r="D22"/>
      <c r="E22" s="40" t="str">
        <f t="shared" si="1"/>
        <v>R3</v>
      </c>
      <c r="F22" s="12">
        <f>'Raw Inc Data'!D11*100</f>
        <v>8.41331381</v>
      </c>
      <c r="G22" s="12">
        <f>'Raw Inc Data'!U11*100</f>
        <v>8.7453366699999986</v>
      </c>
      <c r="H22" s="12">
        <f>'Raw Inc Data'!AL11*100</f>
        <v>12.421605700000001</v>
      </c>
      <c r="I22" s="17"/>
      <c r="J22" s="3">
        <v>11</v>
      </c>
      <c r="K22" t="s">
        <v>32</v>
      </c>
      <c r="L22" s="17"/>
      <c r="M22" s="12"/>
      <c r="N22" s="12" t="str">
        <f>'Raw Inc Data'!BS11</f>
        <v xml:space="preserve"> </v>
      </c>
      <c r="O22" s="12" t="str">
        <f>'Raw Inc Data'!BU11</f>
        <v xml:space="preserve"> </v>
      </c>
      <c r="P22" s="12" t="str">
        <f>'Raw Inc Data'!BT11</f>
        <v xml:space="preserve"> </v>
      </c>
    </row>
    <row r="23" spans="1:34" x14ac:dyDescent="0.3">
      <c r="B23" s="27" t="s">
        <v>33</v>
      </c>
      <c r="C23" s="27" t="str">
        <f>IF(OR('Raw Inc Data'!BS12="s",'Raw Inc Data'!BT12="s",'Raw Inc Data'!BU12="s")," (s)","")</f>
        <v/>
      </c>
      <c r="D23"/>
      <c r="E23" s="40" t="str">
        <f t="shared" si="1"/>
        <v>R4</v>
      </c>
      <c r="F23" s="12">
        <f>'Raw Inc Data'!D12*100</f>
        <v>10.73429099</v>
      </c>
      <c r="G23" s="12">
        <f>'Raw Inc Data'!U12*100</f>
        <v>9.2642711799999997</v>
      </c>
      <c r="H23" s="12">
        <f>'Raw Inc Data'!AL12*100</f>
        <v>11.11796736</v>
      </c>
      <c r="I23" s="17"/>
      <c r="J23" s="3">
        <v>12</v>
      </c>
      <c r="K23" t="s">
        <v>33</v>
      </c>
      <c r="L23" s="17"/>
      <c r="M23" s="12"/>
      <c r="N23" s="12" t="str">
        <f>'Raw Inc Data'!BS12</f>
        <v xml:space="preserve"> </v>
      </c>
      <c r="O23" s="12" t="str">
        <f>'Raw Inc Data'!BU12</f>
        <v xml:space="preserve"> </v>
      </c>
      <c r="P23" s="12" t="str">
        <f>'Raw Inc Data'!BT12</f>
        <v xml:space="preserve"> </v>
      </c>
    </row>
    <row r="24" spans="1:34" ht="27" x14ac:dyDescent="0.3">
      <c r="B24" s="40" t="s">
        <v>410</v>
      </c>
      <c r="C24" s="27" t="str">
        <f>IF(OR('Raw Inc Data'!BS13="s",'Raw Inc Data'!BT13="s",'Raw Inc Data'!BU13="s")," (s)","")</f>
        <v/>
      </c>
      <c r="D24"/>
      <c r="E24" s="40" t="str">
        <f t="shared" si="1"/>
        <v>Rural R5
(Highest)</v>
      </c>
      <c r="F24" s="12">
        <f>'Raw Inc Data'!D13*100</f>
        <v>5.2777697300000002</v>
      </c>
      <c r="G24" s="12">
        <f>'Raw Inc Data'!U13*100</f>
        <v>5.2446651700000002</v>
      </c>
      <c r="H24" s="12">
        <f>'Raw Inc Data'!AL13*100</f>
        <v>8.5482580600000002</v>
      </c>
      <c r="I24" s="17"/>
      <c r="J24" s="3">
        <v>13</v>
      </c>
      <c r="K24" t="s">
        <v>41</v>
      </c>
      <c r="L24" s="17"/>
      <c r="M24" s="12"/>
      <c r="N24" s="12" t="str">
        <f>'Raw Inc Data'!BS13</f>
        <v xml:space="preserve"> </v>
      </c>
      <c r="O24" s="12" t="str">
        <f>'Raw Inc Data'!BU13</f>
        <v xml:space="preserve"> </v>
      </c>
      <c r="P24" s="12" t="str">
        <f>'Raw Inc Data'!BT13</f>
        <v xml:space="preserve"> </v>
      </c>
    </row>
    <row r="25" spans="1:34" ht="27" x14ac:dyDescent="0.3">
      <c r="A25" t="s">
        <v>28</v>
      </c>
      <c r="B25" s="40" t="s">
        <v>411</v>
      </c>
      <c r="C25" s="27" t="str">
        <f>IF(OR('Raw Inc Data'!BS14="s",'Raw Inc Data'!BT14="s",'Raw Inc Data'!BU14="s")," (s)","")</f>
        <v/>
      </c>
      <c r="D25" t="s">
        <v>28</v>
      </c>
      <c r="E25" s="40" t="str">
        <f t="shared" si="1"/>
        <v>U1
(Lowest)</v>
      </c>
      <c r="F25" s="12">
        <f>'Raw Inc Data'!D14*100</f>
        <v>10.02795981</v>
      </c>
      <c r="G25" s="12">
        <f>'Raw Inc Data'!U14*100</f>
        <v>9.8054440500000002</v>
      </c>
      <c r="H25" s="12">
        <f>'Raw Inc Data'!AL14*100</f>
        <v>12.583866110000001</v>
      </c>
      <c r="I25" s="17"/>
      <c r="J25" s="45">
        <v>14</v>
      </c>
      <c r="K25" s="44" t="s">
        <v>42</v>
      </c>
      <c r="L25" s="17"/>
      <c r="M25" s="12"/>
      <c r="N25" s="12" t="str">
        <f>'Raw Inc Data'!BS14</f>
        <v xml:space="preserve"> </v>
      </c>
      <c r="O25" s="12" t="str">
        <f>'Raw Inc Data'!BU14</f>
        <v xml:space="preserve"> </v>
      </c>
      <c r="P25" s="12" t="str">
        <f>'Raw Inc Data'!BT14</f>
        <v xml:space="preserve"> </v>
      </c>
    </row>
    <row r="26" spans="1:34" x14ac:dyDescent="0.3">
      <c r="B26" s="27" t="s">
        <v>34</v>
      </c>
      <c r="C26" s="27" t="str">
        <f>IF(OR('Raw Inc Data'!BS15="s",'Raw Inc Data'!BT15="s",'Raw Inc Data'!BU15="s")," (s)","")</f>
        <v/>
      </c>
      <c r="D26"/>
      <c r="E26" s="40" t="str">
        <f t="shared" si="1"/>
        <v>U2</v>
      </c>
      <c r="F26" s="12">
        <f>'Raw Inc Data'!D15*100</f>
        <v>5.5656273199999999</v>
      </c>
      <c r="G26" s="12">
        <f>'Raw Inc Data'!U15*100</f>
        <v>5.4248893999999996</v>
      </c>
      <c r="H26" s="12">
        <f>'Raw Inc Data'!AL15*100</f>
        <v>7.8702865100000006</v>
      </c>
      <c r="I26" s="17"/>
      <c r="J26" s="3">
        <v>15</v>
      </c>
      <c r="K26" t="s">
        <v>34</v>
      </c>
      <c r="L26" s="17"/>
      <c r="M26" s="12"/>
      <c r="N26" s="12" t="str">
        <f>'Raw Inc Data'!BS15</f>
        <v xml:space="preserve"> </v>
      </c>
      <c r="O26" s="12" t="str">
        <f>'Raw Inc Data'!BU15</f>
        <v xml:space="preserve"> </v>
      </c>
      <c r="P26" s="12" t="str">
        <f>'Raw Inc Data'!BT15</f>
        <v xml:space="preserve"> </v>
      </c>
    </row>
    <row r="27" spans="1:34" x14ac:dyDescent="0.3">
      <c r="B27" s="27" t="s">
        <v>35</v>
      </c>
      <c r="C27" s="27" t="str">
        <f>IF(OR('Raw Inc Data'!BS16="s",'Raw Inc Data'!BT16="s",'Raw Inc Data'!BU16="s")," (s)","")</f>
        <v/>
      </c>
      <c r="D27"/>
      <c r="E27" s="40" t="str">
        <f t="shared" si="1"/>
        <v>U3</v>
      </c>
      <c r="F27" s="12">
        <f>'Raw Inc Data'!D16*100</f>
        <v>4.1380880699999993</v>
      </c>
      <c r="G27" s="12">
        <f>'Raw Inc Data'!U16*100</f>
        <v>4.1205683299999993</v>
      </c>
      <c r="H27" s="12">
        <f>'Raw Inc Data'!AL16*100</f>
        <v>6.4147682900000005</v>
      </c>
      <c r="I27" s="17"/>
      <c r="J27" s="3">
        <v>16</v>
      </c>
      <c r="K27" t="s">
        <v>35</v>
      </c>
      <c r="L27" s="17"/>
      <c r="M27" s="12"/>
      <c r="N27" s="12" t="str">
        <f>'Raw Inc Data'!BS16</f>
        <v xml:space="preserve"> </v>
      </c>
      <c r="O27" s="12" t="str">
        <f>'Raw Inc Data'!BU16</f>
        <v xml:space="preserve"> </v>
      </c>
      <c r="P27" s="12" t="str">
        <f>'Raw Inc Data'!BT16</f>
        <v xml:space="preserve"> </v>
      </c>
    </row>
    <row r="28" spans="1:34" x14ac:dyDescent="0.3">
      <c r="B28" s="27" t="s">
        <v>36</v>
      </c>
      <c r="C28" s="27" t="str">
        <f>IF(OR('Raw Inc Data'!BS17="s",'Raw Inc Data'!BT17="s",'Raw Inc Data'!BU17="s")," (s)","")</f>
        <v/>
      </c>
      <c r="D28"/>
      <c r="E28" s="40" t="str">
        <f t="shared" si="1"/>
        <v>U4</v>
      </c>
      <c r="F28" s="12">
        <f>'Raw Inc Data'!D17*100</f>
        <v>3.3859262399999999</v>
      </c>
      <c r="G28" s="12">
        <f>'Raw Inc Data'!U17*100</f>
        <v>3.3819741200000002</v>
      </c>
      <c r="H28" s="12">
        <f>'Raw Inc Data'!AL17*100</f>
        <v>4.6600215</v>
      </c>
      <c r="I28" s="17"/>
      <c r="J28" s="3">
        <v>17</v>
      </c>
      <c r="K28" t="s">
        <v>36</v>
      </c>
      <c r="L28" s="17"/>
      <c r="M28" s="12"/>
      <c r="N28" s="12" t="str">
        <f>'Raw Inc Data'!BS17</f>
        <v xml:space="preserve"> </v>
      </c>
      <c r="O28" s="12" t="str">
        <f>'Raw Inc Data'!BU17</f>
        <v xml:space="preserve"> </v>
      </c>
      <c r="P28" s="12" t="str">
        <f>'Raw Inc Data'!BT17</f>
        <v xml:space="preserve"> </v>
      </c>
    </row>
    <row r="29" spans="1:34" ht="27" x14ac:dyDescent="0.3">
      <c r="B29" s="40" t="s">
        <v>412</v>
      </c>
      <c r="C29" s="27" t="str">
        <f>IF(OR('Raw Inc Data'!BS18="s",'Raw Inc Data'!BT18="s",'Raw Inc Data'!BU18="s")," (s)","")</f>
        <v/>
      </c>
      <c r="D29"/>
      <c r="E29" s="40" t="str">
        <f t="shared" si="1"/>
        <v>Urban U5
(Highest)</v>
      </c>
      <c r="F29" s="12">
        <f>'Raw Inc Data'!D18*100</f>
        <v>2.8787052900000001</v>
      </c>
      <c r="G29" s="12">
        <f>'Raw Inc Data'!U18*100</f>
        <v>2.7310227600000001</v>
      </c>
      <c r="H29" s="12">
        <f>'Raw Inc Data'!AL18*100</f>
        <v>4.32313028</v>
      </c>
      <c r="I29" s="17"/>
      <c r="J29" s="3">
        <v>18</v>
      </c>
      <c r="K29" t="s">
        <v>44</v>
      </c>
      <c r="L29" s="17"/>
      <c r="M29" s="30"/>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30"/>
      <c r="Q30" s="30"/>
      <c r="R30" s="29"/>
      <c r="V30"/>
      <c r="W30"/>
      <c r="X30"/>
      <c r="AF30" s="6"/>
      <c r="AG30" s="6"/>
      <c r="AH30" s="6"/>
    </row>
    <row r="31" spans="1:34" x14ac:dyDescent="0.3">
      <c r="B31"/>
      <c r="D31"/>
      <c r="E31" s="51" t="s">
        <v>241</v>
      </c>
      <c r="F31" s="19"/>
      <c r="G31" s="19"/>
      <c r="H31" s="19"/>
      <c r="I31" s="19"/>
      <c r="J31" s="30"/>
      <c r="K31" s="30"/>
      <c r="L31" s="30"/>
      <c r="M31" s="30"/>
      <c r="N31" s="30"/>
      <c r="O31" s="30"/>
      <c r="P31" s="30"/>
      <c r="R31" s="29"/>
      <c r="V31"/>
      <c r="W31"/>
      <c r="X31"/>
      <c r="AF31" s="6"/>
      <c r="AG31" s="6"/>
      <c r="AH31" s="6"/>
    </row>
    <row r="32" spans="1:34" x14ac:dyDescent="0.3">
      <c r="B32"/>
      <c r="D32"/>
      <c r="E32" s="30"/>
      <c r="F32" s="30"/>
      <c r="G32" s="30"/>
      <c r="H32"/>
      <c r="I32"/>
      <c r="J32" s="6"/>
      <c r="K32" s="6"/>
      <c r="L32" s="6"/>
      <c r="M32" s="30"/>
      <c r="N32" s="30"/>
      <c r="O32" s="30"/>
      <c r="R32" s="29"/>
      <c r="V32"/>
      <c r="W32"/>
      <c r="X32"/>
      <c r="AF32" s="6"/>
      <c r="AG32" s="6"/>
      <c r="AH32" s="6"/>
    </row>
    <row r="33" spans="2:34" x14ac:dyDescent="0.3">
      <c r="B33"/>
      <c r="D33"/>
      <c r="E33" s="30"/>
      <c r="F33" s="30" t="s">
        <v>395</v>
      </c>
      <c r="G33" s="30" t="s">
        <v>396</v>
      </c>
      <c r="H33" t="s">
        <v>397</v>
      </c>
      <c r="I33"/>
      <c r="J33" s="37" t="s">
        <v>394</v>
      </c>
      <c r="K33" s="6"/>
      <c r="L33" s="31"/>
      <c r="M33" s="30"/>
      <c r="N33" s="30"/>
      <c r="O33" s="30"/>
      <c r="R33" s="29"/>
      <c r="V33"/>
      <c r="W33"/>
      <c r="X33"/>
      <c r="AF33" s="6"/>
      <c r="AG33" s="6"/>
      <c r="AH33" s="6"/>
    </row>
    <row r="34" spans="2:34" x14ac:dyDescent="0.3">
      <c r="B34"/>
      <c r="D34"/>
      <c r="E34" s="23" t="s">
        <v>266</v>
      </c>
      <c r="F34" s="24" t="str">
        <f>IF('Raw Inc Data'!BN9="r","*","")</f>
        <v>*</v>
      </c>
      <c r="G34" s="24" t="str">
        <f>IF('Raw Inc Data'!BO9="r","*","")</f>
        <v>*</v>
      </c>
      <c r="H34" s="24" t="str">
        <f>IF('Raw Inc Data'!BP9="r","*","")</f>
        <v>*</v>
      </c>
      <c r="I34" s="22"/>
      <c r="J34" s="38" t="s">
        <v>266</v>
      </c>
      <c r="K34" s="38" t="s">
        <v>398</v>
      </c>
      <c r="L34" s="38" t="s">
        <v>400</v>
      </c>
      <c r="M34" s="38" t="s">
        <v>401</v>
      </c>
      <c r="N34"/>
      <c r="O34" s="29"/>
    </row>
    <row r="35" spans="2:34" x14ac:dyDescent="0.3">
      <c r="B35"/>
      <c r="D35"/>
      <c r="E35" s="23" t="s">
        <v>265</v>
      </c>
      <c r="F35" s="24" t="str">
        <f>IF('Raw Inc Data'!BN14="u","*","")</f>
        <v>*</v>
      </c>
      <c r="G35" s="24" t="str">
        <f>IF('Raw Inc Data'!BO14="u","*","")</f>
        <v>*</v>
      </c>
      <c r="H35" s="24" t="str">
        <f>IF('Raw Inc Data'!BP14="u","*","")</f>
        <v>*</v>
      </c>
      <c r="I35" s="32"/>
      <c r="J35" s="38" t="s">
        <v>265</v>
      </c>
      <c r="K35" s="38" t="s">
        <v>399</v>
      </c>
      <c r="L35" s="38" t="s">
        <v>403</v>
      </c>
      <c r="M35" s="38" t="s">
        <v>402</v>
      </c>
      <c r="N35"/>
      <c r="O35" s="29"/>
    </row>
    <row r="36" spans="2:34" x14ac:dyDescent="0.3">
      <c r="B36"/>
      <c r="D36"/>
      <c r="E36" s="33" t="s">
        <v>268</v>
      </c>
      <c r="F36" s="34"/>
      <c r="G36" s="24" t="str">
        <f>IF('Raw Inc Data'!BQ9="a"," (a)","")</f>
        <v/>
      </c>
      <c r="H36" s="24" t="str">
        <f>IF('Raw Inc Data'!BR9="b"," (b)","")</f>
        <v xml:space="preserve"> (b)</v>
      </c>
      <c r="I36" s="22"/>
      <c r="J36" s="38" t="s">
        <v>268</v>
      </c>
      <c r="K36" s="38"/>
      <c r="L36" s="38" t="s">
        <v>404</v>
      </c>
      <c r="M36" s="38" t="s">
        <v>405</v>
      </c>
      <c r="N36" s="6"/>
      <c r="O36" s="29"/>
    </row>
    <row r="37" spans="2:34" x14ac:dyDescent="0.3">
      <c r="B37"/>
      <c r="D37"/>
      <c r="E37" s="33" t="s">
        <v>267</v>
      </c>
      <c r="F37" s="34"/>
      <c r="G37" s="24" t="str">
        <f>IF('Raw Inc Data'!BQ14="a"," (a)","")</f>
        <v/>
      </c>
      <c r="H37" s="24" t="str">
        <f>IF('Raw Inc Data'!BR14="b"," (b)","")</f>
        <v/>
      </c>
      <c r="I37" s="22"/>
      <c r="J37" s="39" t="s">
        <v>267</v>
      </c>
      <c r="K37" s="38"/>
      <c r="L37" s="38" t="s">
        <v>406</v>
      </c>
      <c r="M37" s="24" t="s">
        <v>407</v>
      </c>
      <c r="N37" s="6"/>
      <c r="O37" s="29"/>
    </row>
    <row r="38" spans="2:34" x14ac:dyDescent="0.3">
      <c r="B38"/>
      <c r="D38"/>
      <c r="E38" s="23" t="s">
        <v>372</v>
      </c>
      <c r="F38" s="25" t="str">
        <f>CONCATENATE(F$19,F34)</f>
        <v>2008/09-2012/13*</v>
      </c>
      <c r="G38" s="25" t="str">
        <f>CONCATENATE(G$19,G34,G36)</f>
        <v>2013/14-2017/18*</v>
      </c>
      <c r="H38" s="25" t="str">
        <f>CONCATENATE(H$19,H34,H36)</f>
        <v>2018/19-2022/23* (b)</v>
      </c>
      <c r="I38" s="6"/>
      <c r="J38" s="38"/>
      <c r="K38" s="38"/>
      <c r="L38" s="38"/>
      <c r="M38" s="24"/>
      <c r="N38" s="6"/>
      <c r="O38" s="29"/>
    </row>
    <row r="39" spans="2:34" x14ac:dyDescent="0.3">
      <c r="B39"/>
      <c r="D39"/>
      <c r="E39" s="23" t="s">
        <v>373</v>
      </c>
      <c r="F39" s="25" t="str">
        <f>CONCATENATE(F$19,F35)</f>
        <v>2008/09-2012/13*</v>
      </c>
      <c r="G39" s="25" t="str">
        <f>CONCATENATE(G$19,G35,G37)</f>
        <v>2013/14-2017/18*</v>
      </c>
      <c r="H39" s="25" t="str">
        <f>CONCATENATE(H$19,H35,H37)</f>
        <v>2018/19-2022/23*</v>
      </c>
      <c r="I39" s="6"/>
      <c r="J39" s="24"/>
      <c r="K39" s="24"/>
      <c r="L39" s="24"/>
      <c r="M39" s="24"/>
      <c r="N39" s="6"/>
      <c r="O39" s="29"/>
    </row>
    <row r="40" spans="2:34" x14ac:dyDescent="0.3">
      <c r="B40"/>
      <c r="D40"/>
      <c r="J40" s="6"/>
      <c r="K40" s="6"/>
      <c r="L40" s="6"/>
      <c r="M40" s="6"/>
      <c r="N40" s="6"/>
      <c r="O40" s="29"/>
    </row>
    <row r="41" spans="2:34" x14ac:dyDescent="0.3">
      <c r="B41" s="49" t="s">
        <v>419</v>
      </c>
      <c r="C41" s="49"/>
      <c r="D41" s="50"/>
      <c r="E41" s="50"/>
      <c r="F41" s="50"/>
      <c r="G41" s="50"/>
      <c r="H41" s="50"/>
      <c r="I41" s="50"/>
      <c r="J41" s="50"/>
      <c r="K41" s="50"/>
      <c r="L41" s="50"/>
      <c r="M41" s="50"/>
      <c r="N41" s="50"/>
      <c r="O41" s="50"/>
      <c r="P41" s="50"/>
      <c r="Q41" s="50"/>
      <c r="R41" s="5"/>
      <c r="U41" s="6"/>
      <c r="AE41"/>
    </row>
    <row r="42" spans="2:34" x14ac:dyDescent="0.3">
      <c r="L42" s="93"/>
      <c r="M42" s="44"/>
      <c r="N42"/>
      <c r="U42" s="6"/>
      <c r="AE42"/>
    </row>
    <row r="43" spans="2:34" x14ac:dyDescent="0.3">
      <c r="L43" s="93"/>
      <c r="M43" s="44"/>
      <c r="N43"/>
      <c r="U43" s="6"/>
      <c r="AE43"/>
    </row>
    <row r="44" spans="2:34" x14ac:dyDescent="0.3">
      <c r="L44" s="93"/>
      <c r="M44" s="44"/>
      <c r="N44"/>
      <c r="U44" s="6"/>
      <c r="AE44"/>
    </row>
    <row r="45" spans="2:34" x14ac:dyDescent="0.3">
      <c r="L45" s="93"/>
      <c r="M45" s="44"/>
      <c r="N45"/>
      <c r="U45" s="6"/>
      <c r="AE45"/>
    </row>
    <row r="46" spans="2:34" x14ac:dyDescent="0.3">
      <c r="L46" s="93"/>
      <c r="M46" s="44"/>
      <c r="N46"/>
      <c r="U46" s="6"/>
      <c r="AE46"/>
    </row>
    <row r="47" spans="2:34" x14ac:dyDescent="0.3">
      <c r="L47" s="93"/>
      <c r="M47" s="44"/>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J55" workbookViewId="0">
      <selection activeCell="BE75" sqref="BE75"/>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ustomWidth="1"/>
    <col min="50" max="55" width="13" style="6" customWidth="1"/>
    <col min="56" max="58" width="15" style="85"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8"/>
      <c r="BE1" s="48"/>
      <c r="BF1" s="48"/>
      <c r="BG1" s="18"/>
      <c r="BH1" s="18"/>
      <c r="BI1" s="18"/>
      <c r="BJ1" s="18"/>
      <c r="BK1" s="18"/>
      <c r="BL1" s="18"/>
      <c r="BM1" s="18"/>
      <c r="BN1" s="18"/>
      <c r="BO1" s="18"/>
      <c r="BP1" s="18"/>
      <c r="BQ1" s="18"/>
      <c r="BR1" s="18"/>
      <c r="BS1" s="18"/>
      <c r="BT1" s="18"/>
      <c r="BU1" s="18"/>
      <c r="BV1" s="18"/>
      <c r="BW1" s="18"/>
    </row>
    <row r="2" spans="1:93" s="5" customFormat="1" x14ac:dyDescent="0.3">
      <c r="A2" s="9"/>
      <c r="C2" s="42"/>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8"/>
      <c r="BE2" s="48"/>
      <c r="BF2" s="48"/>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441</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86"/>
      <c r="BE5" s="86"/>
      <c r="BF5" s="86"/>
    </row>
    <row r="6" spans="1:93" x14ac:dyDescent="0.3">
      <c r="A6" s="9"/>
      <c r="B6" t="s">
        <v>458</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86"/>
      <c r="BE6" s="86"/>
      <c r="BF6" s="86"/>
    </row>
    <row r="7" spans="1:93" x14ac:dyDescent="0.3">
      <c r="A7" s="9"/>
      <c r="B7" t="s">
        <v>0</v>
      </c>
      <c r="C7" s="94" t="s">
        <v>1</v>
      </c>
      <c r="D7" s="95" t="s">
        <v>2</v>
      </c>
      <c r="E7" s="96" t="s">
        <v>3</v>
      </c>
      <c r="F7" s="95" t="s">
        <v>4</v>
      </c>
      <c r="G7" s="95" t="s">
        <v>5</v>
      </c>
      <c r="H7" s="95" t="s">
        <v>6</v>
      </c>
      <c r="I7" s="97" t="s">
        <v>7</v>
      </c>
      <c r="J7" s="95" t="s">
        <v>155</v>
      </c>
      <c r="K7" s="95" t="s">
        <v>156</v>
      </c>
      <c r="L7" s="95" t="s">
        <v>8</v>
      </c>
      <c r="M7" s="95" t="s">
        <v>9</v>
      </c>
      <c r="N7" s="95" t="s">
        <v>10</v>
      </c>
      <c r="O7" s="95" t="s">
        <v>11</v>
      </c>
      <c r="P7" s="95" t="s">
        <v>12</v>
      </c>
      <c r="Q7" s="96" t="s">
        <v>13</v>
      </c>
      <c r="R7" s="95" t="s">
        <v>14</v>
      </c>
      <c r="S7" s="95" t="s">
        <v>15</v>
      </c>
      <c r="T7" s="95" t="s">
        <v>16</v>
      </c>
      <c r="U7" s="97" t="s">
        <v>17</v>
      </c>
      <c r="V7" s="95" t="s">
        <v>157</v>
      </c>
      <c r="W7" s="95" t="s">
        <v>158</v>
      </c>
      <c r="X7" s="95" t="s">
        <v>18</v>
      </c>
      <c r="Y7" s="95" t="s">
        <v>19</v>
      </c>
      <c r="Z7" s="95" t="s">
        <v>20</v>
      </c>
      <c r="AA7" s="95" t="s">
        <v>207</v>
      </c>
      <c r="AB7" s="95" t="s">
        <v>208</v>
      </c>
      <c r="AC7" s="96" t="s">
        <v>209</v>
      </c>
      <c r="AD7" s="95" t="s">
        <v>210</v>
      </c>
      <c r="AE7" s="95" t="s">
        <v>211</v>
      </c>
      <c r="AF7" s="95" t="s">
        <v>212</v>
      </c>
      <c r="AG7" s="97" t="s">
        <v>213</v>
      </c>
      <c r="AH7" s="95" t="s">
        <v>214</v>
      </c>
      <c r="AI7" s="95" t="s">
        <v>215</v>
      </c>
      <c r="AJ7" s="95" t="s">
        <v>216</v>
      </c>
      <c r="AK7" s="95" t="s">
        <v>217</v>
      </c>
      <c r="AL7" s="95" t="s">
        <v>218</v>
      </c>
      <c r="AM7" s="95" t="s">
        <v>219</v>
      </c>
      <c r="AN7" s="95" t="s">
        <v>220</v>
      </c>
      <c r="AO7" s="95" t="s">
        <v>221</v>
      </c>
      <c r="AP7" s="95" t="s">
        <v>222</v>
      </c>
      <c r="AQ7" s="95" t="s">
        <v>21</v>
      </c>
      <c r="AR7" s="95" t="s">
        <v>22</v>
      </c>
      <c r="AS7" s="95" t="s">
        <v>23</v>
      </c>
      <c r="AT7" s="95" t="s">
        <v>24</v>
      </c>
      <c r="AU7" s="94" t="s">
        <v>159</v>
      </c>
      <c r="AV7" s="94" t="s">
        <v>160</v>
      </c>
      <c r="AW7" s="94" t="s">
        <v>223</v>
      </c>
      <c r="AX7" s="94" t="s">
        <v>161</v>
      </c>
      <c r="AY7" s="94" t="s">
        <v>224</v>
      </c>
      <c r="AZ7" s="94" t="s">
        <v>25</v>
      </c>
      <c r="BA7" s="94" t="s">
        <v>26</v>
      </c>
      <c r="BB7" s="94" t="s">
        <v>225</v>
      </c>
      <c r="BC7" s="98" t="s">
        <v>27</v>
      </c>
      <c r="BD7" s="99" t="s">
        <v>131</v>
      </c>
      <c r="BE7" s="99" t="s">
        <v>132</v>
      </c>
      <c r="BF7" s="99" t="s">
        <v>226</v>
      </c>
    </row>
    <row r="8" spans="1:93" s="3" customFormat="1" x14ac:dyDescent="0.3">
      <c r="A8" s="9" t="s">
        <v>413</v>
      </c>
      <c r="B8" s="3" t="s">
        <v>162</v>
      </c>
      <c r="C8" s="100">
        <v>974</v>
      </c>
      <c r="D8" s="101">
        <v>12707</v>
      </c>
      <c r="E8" s="96">
        <v>7.6834666600000004E-2</v>
      </c>
      <c r="F8" s="102">
        <v>6.7775147699999996E-2</v>
      </c>
      <c r="G8" s="102">
        <v>8.7105173399999999E-2</v>
      </c>
      <c r="H8" s="102">
        <v>1.2683283999999999E-3</v>
      </c>
      <c r="I8" s="103">
        <v>7.6650665000000007E-2</v>
      </c>
      <c r="J8" s="102">
        <v>7.1984943900000001E-2</v>
      </c>
      <c r="K8" s="102">
        <v>8.1618795899999999E-2</v>
      </c>
      <c r="L8" s="102">
        <v>0.8135787605</v>
      </c>
      <c r="M8" s="102">
        <v>0.71765028850000001</v>
      </c>
      <c r="N8" s="102">
        <v>0.92233001250000002</v>
      </c>
      <c r="O8" s="101">
        <v>1097</v>
      </c>
      <c r="P8" s="101">
        <v>13808</v>
      </c>
      <c r="Q8" s="96">
        <v>8.1959456900000005E-2</v>
      </c>
      <c r="R8" s="102">
        <v>7.2421191499999996E-2</v>
      </c>
      <c r="S8" s="102">
        <v>9.2753963800000006E-2</v>
      </c>
      <c r="T8" s="102">
        <v>3.1868652999999997E-2</v>
      </c>
      <c r="U8" s="103">
        <v>7.9446697600000005E-2</v>
      </c>
      <c r="V8" s="102">
        <v>7.4881767700000004E-2</v>
      </c>
      <c r="W8" s="102">
        <v>8.4289913899999999E-2</v>
      </c>
      <c r="X8" s="102">
        <v>0.87330276549999997</v>
      </c>
      <c r="Y8" s="102">
        <v>0.77166966680000004</v>
      </c>
      <c r="Z8" s="102">
        <v>0.98832149700000005</v>
      </c>
      <c r="AA8" s="101">
        <v>1227</v>
      </c>
      <c r="AB8" s="101">
        <v>13563</v>
      </c>
      <c r="AC8" s="96">
        <v>9.4339612399999995E-2</v>
      </c>
      <c r="AD8" s="102">
        <v>8.3692170900000001E-2</v>
      </c>
      <c r="AE8" s="102">
        <v>0.1063416371</v>
      </c>
      <c r="AF8" s="102">
        <v>5.4158760000000005E-4</v>
      </c>
      <c r="AG8" s="103">
        <v>9.0466710899999997E-2</v>
      </c>
      <c r="AH8" s="102">
        <v>8.5543809299999995E-2</v>
      </c>
      <c r="AI8" s="102">
        <v>9.5672917199999999E-2</v>
      </c>
      <c r="AJ8" s="102">
        <v>0.80947737779999995</v>
      </c>
      <c r="AK8" s="102">
        <v>0.71811741969999998</v>
      </c>
      <c r="AL8" s="102">
        <v>0.91246028459999995</v>
      </c>
      <c r="AM8" s="102">
        <v>4.44839182E-2</v>
      </c>
      <c r="AN8" s="102">
        <v>1.1510521905</v>
      </c>
      <c r="AO8" s="102">
        <v>1.0034739637000001</v>
      </c>
      <c r="AP8" s="102">
        <v>1.3203343515999999</v>
      </c>
      <c r="AQ8" s="102">
        <v>0.36969808739999999</v>
      </c>
      <c r="AR8" s="102">
        <v>1.0666989331000001</v>
      </c>
      <c r="AS8" s="102">
        <v>0.92634437339999998</v>
      </c>
      <c r="AT8" s="102">
        <v>1.2283192369</v>
      </c>
      <c r="AU8" s="100">
        <v>1</v>
      </c>
      <c r="AV8" s="100" t="s">
        <v>28</v>
      </c>
      <c r="AW8" s="100">
        <v>3</v>
      </c>
      <c r="AX8" s="100" t="s">
        <v>28</v>
      </c>
      <c r="AY8" s="100" t="s">
        <v>228</v>
      </c>
      <c r="AZ8" s="100" t="s">
        <v>28</v>
      </c>
      <c r="BA8" s="100" t="s">
        <v>28</v>
      </c>
      <c r="BB8" s="100" t="s">
        <v>28</v>
      </c>
      <c r="BC8" s="98" t="s">
        <v>442</v>
      </c>
      <c r="BD8" s="99">
        <v>974</v>
      </c>
      <c r="BE8" s="99">
        <v>1097</v>
      </c>
      <c r="BF8" s="99">
        <v>1227</v>
      </c>
      <c r="BG8" s="37"/>
      <c r="BH8" s="37"/>
      <c r="BI8" s="37"/>
      <c r="BJ8" s="37"/>
      <c r="BK8" s="37"/>
      <c r="BL8" s="37"/>
      <c r="BM8" s="37"/>
      <c r="BN8" s="37"/>
      <c r="BO8" s="37"/>
      <c r="BP8" s="37"/>
      <c r="BQ8" s="37"/>
      <c r="BR8" s="37"/>
      <c r="BS8" s="37"/>
      <c r="BT8" s="37"/>
      <c r="BU8" s="37"/>
      <c r="BV8" s="37"/>
      <c r="BW8" s="37"/>
    </row>
    <row r="9" spans="1:93" x14ac:dyDescent="0.3">
      <c r="A9" s="9"/>
      <c r="B9" t="s">
        <v>163</v>
      </c>
      <c r="C9" s="94">
        <v>2247</v>
      </c>
      <c r="D9" s="104">
        <v>35650</v>
      </c>
      <c r="E9" s="105">
        <v>6.0575222599999999E-2</v>
      </c>
      <c r="F9" s="95">
        <v>5.4197640599999999E-2</v>
      </c>
      <c r="G9" s="95">
        <v>6.7703271800000006E-2</v>
      </c>
      <c r="H9" s="95">
        <v>5.1255029999999996E-15</v>
      </c>
      <c r="I9" s="97">
        <v>6.3029452999999999E-2</v>
      </c>
      <c r="J9" s="95">
        <v>6.04765014E-2</v>
      </c>
      <c r="K9" s="95">
        <v>6.5690174800000001E-2</v>
      </c>
      <c r="L9" s="95">
        <v>0.64141248630000003</v>
      </c>
      <c r="M9" s="95">
        <v>0.57388222320000004</v>
      </c>
      <c r="N9" s="95">
        <v>0.71688921679999995</v>
      </c>
      <c r="O9" s="104">
        <v>2085</v>
      </c>
      <c r="P9" s="104">
        <v>37451</v>
      </c>
      <c r="Q9" s="105">
        <v>5.9345710099999997E-2</v>
      </c>
      <c r="R9" s="95">
        <v>5.3041619999999998E-2</v>
      </c>
      <c r="S9" s="95">
        <v>6.63990525E-2</v>
      </c>
      <c r="T9" s="95">
        <v>1.256593E-15</v>
      </c>
      <c r="U9" s="97">
        <v>5.5672745699999998E-2</v>
      </c>
      <c r="V9" s="95">
        <v>5.3333637500000003E-2</v>
      </c>
      <c r="W9" s="95">
        <v>5.8114442699999998E-2</v>
      </c>
      <c r="X9" s="95">
        <v>0.63234646380000004</v>
      </c>
      <c r="Y9" s="95">
        <v>0.56517447949999999</v>
      </c>
      <c r="Z9" s="95">
        <v>0.70750195689999995</v>
      </c>
      <c r="AA9" s="104">
        <v>2582</v>
      </c>
      <c r="AB9" s="104">
        <v>35647</v>
      </c>
      <c r="AC9" s="105">
        <v>8.0904800999999998E-2</v>
      </c>
      <c r="AD9" s="95">
        <v>7.2555426100000001E-2</v>
      </c>
      <c r="AE9" s="95">
        <v>9.0214986999999996E-2</v>
      </c>
      <c r="AF9" s="95">
        <v>5.1078390000000001E-11</v>
      </c>
      <c r="AG9" s="97">
        <v>7.24324628E-2</v>
      </c>
      <c r="AH9" s="95">
        <v>6.9691807699999997E-2</v>
      </c>
      <c r="AI9" s="95">
        <v>7.5280895099999995E-2</v>
      </c>
      <c r="AJ9" s="95">
        <v>0.69420050060000005</v>
      </c>
      <c r="AK9" s="95">
        <v>0.62255901359999999</v>
      </c>
      <c r="AL9" s="95">
        <v>0.77408619030000003</v>
      </c>
      <c r="AM9" s="95">
        <v>2.4599386000000002E-7</v>
      </c>
      <c r="AN9" s="95">
        <v>1.3632796854</v>
      </c>
      <c r="AO9" s="95">
        <v>1.2119136443</v>
      </c>
      <c r="AP9" s="95">
        <v>1.5335510986000001</v>
      </c>
      <c r="AQ9" s="95">
        <v>0.73485183119999997</v>
      </c>
      <c r="AR9" s="95">
        <v>0.97970271529999997</v>
      </c>
      <c r="AS9" s="95">
        <v>0.87007419210000003</v>
      </c>
      <c r="AT9" s="95">
        <v>1.1031443284</v>
      </c>
      <c r="AU9" s="94">
        <v>1</v>
      </c>
      <c r="AV9" s="94">
        <v>2</v>
      </c>
      <c r="AW9" s="94">
        <v>3</v>
      </c>
      <c r="AX9" s="94" t="s">
        <v>28</v>
      </c>
      <c r="AY9" s="94" t="s">
        <v>228</v>
      </c>
      <c r="AZ9" s="94" t="s">
        <v>28</v>
      </c>
      <c r="BA9" s="94" t="s">
        <v>28</v>
      </c>
      <c r="BB9" s="94" t="s">
        <v>28</v>
      </c>
      <c r="BC9" s="106" t="s">
        <v>436</v>
      </c>
      <c r="BD9" s="107">
        <v>2247</v>
      </c>
      <c r="BE9" s="107">
        <v>2085</v>
      </c>
      <c r="BF9" s="107">
        <v>2582</v>
      </c>
    </row>
    <row r="10" spans="1:93" x14ac:dyDescent="0.3">
      <c r="A10" s="9"/>
      <c r="B10" t="s">
        <v>165</v>
      </c>
      <c r="C10" s="94">
        <v>728</v>
      </c>
      <c r="D10" s="104">
        <v>6353</v>
      </c>
      <c r="E10" s="105">
        <v>0.10151728259999999</v>
      </c>
      <c r="F10" s="95">
        <v>8.9273825700000004E-2</v>
      </c>
      <c r="G10" s="95">
        <v>0.1154398681</v>
      </c>
      <c r="H10" s="95">
        <v>0.2704673433</v>
      </c>
      <c r="I10" s="97">
        <v>0.1145915316</v>
      </c>
      <c r="J10" s="95">
        <v>0.1065626215</v>
      </c>
      <c r="K10" s="95">
        <v>0.123225376</v>
      </c>
      <c r="L10" s="95">
        <v>1.074935424</v>
      </c>
      <c r="M10" s="95">
        <v>0.94529320800000005</v>
      </c>
      <c r="N10" s="95">
        <v>1.2223574187999999</v>
      </c>
      <c r="O10" s="104">
        <v>687</v>
      </c>
      <c r="P10" s="104">
        <v>6761</v>
      </c>
      <c r="Q10" s="105">
        <v>9.7312944999999998E-2</v>
      </c>
      <c r="R10" s="95">
        <v>8.5384978400000006E-2</v>
      </c>
      <c r="S10" s="95">
        <v>0.1109072047</v>
      </c>
      <c r="T10" s="95">
        <v>0.58705424340000001</v>
      </c>
      <c r="U10" s="97">
        <v>0.10161218750000001</v>
      </c>
      <c r="V10" s="95">
        <v>9.4291042300000003E-2</v>
      </c>
      <c r="W10" s="95">
        <v>0.1095017766</v>
      </c>
      <c r="X10" s="95">
        <v>1.0368988184000001</v>
      </c>
      <c r="Y10" s="95">
        <v>0.90980273109999998</v>
      </c>
      <c r="Z10" s="95">
        <v>1.1817497604</v>
      </c>
      <c r="AA10" s="104">
        <v>885</v>
      </c>
      <c r="AB10" s="104">
        <v>6739</v>
      </c>
      <c r="AC10" s="105">
        <v>0.1301271474</v>
      </c>
      <c r="AD10" s="95">
        <v>0.11497979849999999</v>
      </c>
      <c r="AE10" s="95">
        <v>0.14726999630000001</v>
      </c>
      <c r="AF10" s="95">
        <v>8.0814007899999998E-2</v>
      </c>
      <c r="AG10" s="97">
        <v>0.13132512239999999</v>
      </c>
      <c r="AH10" s="95">
        <v>0.1229518273</v>
      </c>
      <c r="AI10" s="95">
        <v>0.1402686578</v>
      </c>
      <c r="AJ10" s="95">
        <v>1.1165509311999999</v>
      </c>
      <c r="AK10" s="95">
        <v>0.98657969249999999</v>
      </c>
      <c r="AL10" s="95">
        <v>1.2636444794999999</v>
      </c>
      <c r="AM10" s="95">
        <v>1.094699E-4</v>
      </c>
      <c r="AN10" s="95">
        <v>1.3372028498999999</v>
      </c>
      <c r="AO10" s="95">
        <v>1.1541471270000001</v>
      </c>
      <c r="AP10" s="95">
        <v>1.5492924774000001</v>
      </c>
      <c r="AQ10" s="95">
        <v>0.58161095389999995</v>
      </c>
      <c r="AR10" s="95">
        <v>0.95858500690000004</v>
      </c>
      <c r="AS10" s="95">
        <v>0.82469397259999999</v>
      </c>
      <c r="AT10" s="95">
        <v>1.1142135702</v>
      </c>
      <c r="AU10" s="94" t="s">
        <v>28</v>
      </c>
      <c r="AV10" s="94" t="s">
        <v>28</v>
      </c>
      <c r="AW10" s="94" t="s">
        <v>28</v>
      </c>
      <c r="AX10" s="94" t="s">
        <v>28</v>
      </c>
      <c r="AY10" s="94" t="s">
        <v>228</v>
      </c>
      <c r="AZ10" s="94" t="s">
        <v>28</v>
      </c>
      <c r="BA10" s="94" t="s">
        <v>28</v>
      </c>
      <c r="BB10" s="94" t="s">
        <v>28</v>
      </c>
      <c r="BC10" s="106" t="s">
        <v>264</v>
      </c>
      <c r="BD10" s="107">
        <v>728</v>
      </c>
      <c r="BE10" s="107">
        <v>687</v>
      </c>
      <c r="BF10" s="107">
        <v>885</v>
      </c>
    </row>
    <row r="11" spans="1:93" x14ac:dyDescent="0.3">
      <c r="A11" s="9"/>
      <c r="B11" t="s">
        <v>164</v>
      </c>
      <c r="C11" s="94">
        <v>877</v>
      </c>
      <c r="D11" s="104">
        <v>9103</v>
      </c>
      <c r="E11" s="105">
        <v>8.7185427699999998E-2</v>
      </c>
      <c r="F11" s="95">
        <v>7.68581661E-2</v>
      </c>
      <c r="G11" s="95">
        <v>9.8900340500000003E-2</v>
      </c>
      <c r="H11" s="95">
        <v>0.2140123203</v>
      </c>
      <c r="I11" s="97">
        <v>9.6341865299999996E-2</v>
      </c>
      <c r="J11" s="95">
        <v>9.0172065300000007E-2</v>
      </c>
      <c r="K11" s="95">
        <v>0.1029338186</v>
      </c>
      <c r="L11" s="95">
        <v>0.92317980020000001</v>
      </c>
      <c r="M11" s="95">
        <v>0.8138275895</v>
      </c>
      <c r="N11" s="95">
        <v>1.0472254253</v>
      </c>
      <c r="O11" s="104">
        <v>991</v>
      </c>
      <c r="P11" s="104">
        <v>9502</v>
      </c>
      <c r="Q11" s="105">
        <v>9.9637932700000001E-2</v>
      </c>
      <c r="R11" s="95">
        <v>8.8019661599999993E-2</v>
      </c>
      <c r="S11" s="95">
        <v>0.1127897727</v>
      </c>
      <c r="T11" s="95">
        <v>0.34412011660000003</v>
      </c>
      <c r="U11" s="97">
        <v>0.10429383289999999</v>
      </c>
      <c r="V11" s="95">
        <v>9.7998475599999996E-2</v>
      </c>
      <c r="W11" s="95">
        <v>0.1109935997</v>
      </c>
      <c r="X11" s="95">
        <v>1.0616722638</v>
      </c>
      <c r="Y11" s="95">
        <v>0.93787607709999998</v>
      </c>
      <c r="Z11" s="95">
        <v>1.2018090909000001</v>
      </c>
      <c r="AA11" s="104">
        <v>920</v>
      </c>
      <c r="AB11" s="104">
        <v>8954</v>
      </c>
      <c r="AC11" s="105">
        <v>0.1047639286</v>
      </c>
      <c r="AD11" s="95">
        <v>9.2533772099999995E-2</v>
      </c>
      <c r="AE11" s="95">
        <v>0.11861054059999999</v>
      </c>
      <c r="AF11" s="95">
        <v>9.2485200599999998E-2</v>
      </c>
      <c r="AG11" s="97">
        <v>0.1027473755</v>
      </c>
      <c r="AH11" s="95">
        <v>9.6317999400000007E-2</v>
      </c>
      <c r="AI11" s="95">
        <v>0.1096059224</v>
      </c>
      <c r="AJ11" s="95">
        <v>0.89892281760000003</v>
      </c>
      <c r="AK11" s="95">
        <v>0.79398243530000001</v>
      </c>
      <c r="AL11" s="95">
        <v>1.0177331336</v>
      </c>
      <c r="AM11" s="95">
        <v>0.4871964782</v>
      </c>
      <c r="AN11" s="95">
        <v>1.051446229</v>
      </c>
      <c r="AO11" s="95">
        <v>0.91269487240000002</v>
      </c>
      <c r="AP11" s="95">
        <v>1.2112910962000001</v>
      </c>
      <c r="AQ11" s="95">
        <v>6.6134691600000003E-2</v>
      </c>
      <c r="AR11" s="95">
        <v>1.1428278248999999</v>
      </c>
      <c r="AS11" s="95">
        <v>0.99114244419999997</v>
      </c>
      <c r="AT11" s="95">
        <v>1.3177272802</v>
      </c>
      <c r="AU11" s="94" t="s">
        <v>28</v>
      </c>
      <c r="AV11" s="94" t="s">
        <v>28</v>
      </c>
      <c r="AW11" s="94" t="s">
        <v>28</v>
      </c>
      <c r="AX11" s="94" t="s">
        <v>28</v>
      </c>
      <c r="AY11" s="94" t="s">
        <v>28</v>
      </c>
      <c r="AZ11" s="94" t="s">
        <v>28</v>
      </c>
      <c r="BA11" s="94" t="s">
        <v>28</v>
      </c>
      <c r="BB11" s="94" t="s">
        <v>28</v>
      </c>
      <c r="BC11" s="106" t="s">
        <v>28</v>
      </c>
      <c r="BD11" s="107">
        <v>877</v>
      </c>
      <c r="BE11" s="107">
        <v>991</v>
      </c>
      <c r="BF11" s="107">
        <v>920</v>
      </c>
      <c r="BQ11" s="46"/>
      <c r="CC11" s="4"/>
      <c r="CO11" s="4"/>
    </row>
    <row r="12" spans="1:93" x14ac:dyDescent="0.3">
      <c r="A12" s="9"/>
      <c r="B12" t="s">
        <v>166</v>
      </c>
      <c r="C12" s="94">
        <v>2619</v>
      </c>
      <c r="D12" s="104">
        <v>8012</v>
      </c>
      <c r="E12" s="105">
        <v>0.27056872170000001</v>
      </c>
      <c r="F12" s="95">
        <v>0.24158962270000001</v>
      </c>
      <c r="G12" s="95">
        <v>0.30302391439999998</v>
      </c>
      <c r="H12" s="95">
        <v>4.2689520000000003E-74</v>
      </c>
      <c r="I12" s="97">
        <v>0.32688467300000001</v>
      </c>
      <c r="J12" s="95">
        <v>0.31460222160000001</v>
      </c>
      <c r="K12" s="95">
        <v>0.33964664620000001</v>
      </c>
      <c r="L12" s="95">
        <v>2.8649693547999999</v>
      </c>
      <c r="M12" s="95">
        <v>2.5581185483</v>
      </c>
      <c r="N12" s="95">
        <v>3.2086274537000001</v>
      </c>
      <c r="O12" s="104">
        <v>2407</v>
      </c>
      <c r="P12" s="104">
        <v>7868</v>
      </c>
      <c r="Q12" s="105">
        <v>0.25312685109999999</v>
      </c>
      <c r="R12" s="95">
        <v>0.22610623639999999</v>
      </c>
      <c r="S12" s="95">
        <v>0.28337653909999999</v>
      </c>
      <c r="T12" s="95">
        <v>1.6710019999999999E-66</v>
      </c>
      <c r="U12" s="97">
        <v>0.30592272500000001</v>
      </c>
      <c r="V12" s="95">
        <v>0.29394220230000001</v>
      </c>
      <c r="W12" s="95">
        <v>0.31839155089999999</v>
      </c>
      <c r="X12" s="95">
        <v>2.6971430441000002</v>
      </c>
      <c r="Y12" s="95">
        <v>2.4092302344999998</v>
      </c>
      <c r="Z12" s="95">
        <v>3.0194626052000002</v>
      </c>
      <c r="AA12" s="104">
        <v>2786</v>
      </c>
      <c r="AB12" s="104">
        <v>7210</v>
      </c>
      <c r="AC12" s="105">
        <v>0.3402326208</v>
      </c>
      <c r="AD12" s="95">
        <v>0.3049079629</v>
      </c>
      <c r="AE12" s="95">
        <v>0.37964976430000003</v>
      </c>
      <c r="AF12" s="95">
        <v>8.6891160000000002E-82</v>
      </c>
      <c r="AG12" s="97">
        <v>0.38640776700000001</v>
      </c>
      <c r="AH12" s="95">
        <v>0.37232250109999998</v>
      </c>
      <c r="AI12" s="95">
        <v>0.4010258901</v>
      </c>
      <c r="AJ12" s="95">
        <v>2.9193527797000001</v>
      </c>
      <c r="AK12" s="95">
        <v>2.6162509255000002</v>
      </c>
      <c r="AL12" s="95">
        <v>3.2575700477999998</v>
      </c>
      <c r="AM12" s="95">
        <v>1.0197254999999999E-6</v>
      </c>
      <c r="AN12" s="95">
        <v>1.3441190427</v>
      </c>
      <c r="AO12" s="95">
        <v>1.1938101926</v>
      </c>
      <c r="AP12" s="95">
        <v>1.5133528026</v>
      </c>
      <c r="AQ12" s="95">
        <v>0.27994712649999998</v>
      </c>
      <c r="AR12" s="95">
        <v>0.93553626410000001</v>
      </c>
      <c r="AS12" s="95">
        <v>0.82901671089999995</v>
      </c>
      <c r="AT12" s="95">
        <v>1.0557424114</v>
      </c>
      <c r="AU12" s="94">
        <v>1</v>
      </c>
      <c r="AV12" s="94">
        <v>2</v>
      </c>
      <c r="AW12" s="94">
        <v>3</v>
      </c>
      <c r="AX12" s="94" t="s">
        <v>28</v>
      </c>
      <c r="AY12" s="94" t="s">
        <v>228</v>
      </c>
      <c r="AZ12" s="94" t="s">
        <v>28</v>
      </c>
      <c r="BA12" s="94" t="s">
        <v>28</v>
      </c>
      <c r="BB12" s="94" t="s">
        <v>28</v>
      </c>
      <c r="BC12" s="106" t="s">
        <v>436</v>
      </c>
      <c r="BD12" s="107">
        <v>2619</v>
      </c>
      <c r="BE12" s="107">
        <v>2407</v>
      </c>
      <c r="BF12" s="107">
        <v>2786</v>
      </c>
      <c r="BQ12" s="46"/>
      <c r="CC12" s="4"/>
      <c r="CO12" s="4"/>
    </row>
    <row r="13" spans="1:93" s="3" customFormat="1" x14ac:dyDescent="0.3">
      <c r="A13" s="9" t="s">
        <v>29</v>
      </c>
      <c r="B13" s="3" t="s">
        <v>50</v>
      </c>
      <c r="C13" s="100">
        <v>7497</v>
      </c>
      <c r="D13" s="101">
        <v>72007</v>
      </c>
      <c r="E13" s="96">
        <v>9.4440354599999998E-2</v>
      </c>
      <c r="F13" s="102">
        <v>8.5199523999999999E-2</v>
      </c>
      <c r="G13" s="102">
        <v>0.1046834554</v>
      </c>
      <c r="H13" s="102" t="s">
        <v>28</v>
      </c>
      <c r="I13" s="103">
        <v>0.1041148777</v>
      </c>
      <c r="J13" s="102">
        <v>0.1017845822</v>
      </c>
      <c r="K13" s="102">
        <v>0.1064985239</v>
      </c>
      <c r="L13" s="102" t="s">
        <v>28</v>
      </c>
      <c r="M13" s="102" t="s">
        <v>28</v>
      </c>
      <c r="N13" s="102" t="s">
        <v>28</v>
      </c>
      <c r="O13" s="101">
        <v>7283</v>
      </c>
      <c r="P13" s="101">
        <v>75468</v>
      </c>
      <c r="Q13" s="96">
        <v>9.3849991300000005E-2</v>
      </c>
      <c r="R13" s="102">
        <v>8.4664152300000003E-2</v>
      </c>
      <c r="S13" s="102">
        <v>0.1040324697</v>
      </c>
      <c r="T13" s="102" t="s">
        <v>28</v>
      </c>
      <c r="U13" s="103">
        <v>9.6504478699999993E-2</v>
      </c>
      <c r="V13" s="102">
        <v>9.4313375399999996E-2</v>
      </c>
      <c r="W13" s="102">
        <v>9.8746486100000003E-2</v>
      </c>
      <c r="X13" s="102" t="s">
        <v>28</v>
      </c>
      <c r="Y13" s="102" t="s">
        <v>28</v>
      </c>
      <c r="Z13" s="102" t="s">
        <v>28</v>
      </c>
      <c r="AA13" s="101">
        <v>8414</v>
      </c>
      <c r="AB13" s="101">
        <v>72196</v>
      </c>
      <c r="AC13" s="96">
        <v>0.1165438528</v>
      </c>
      <c r="AD13" s="102">
        <v>0.1140800574</v>
      </c>
      <c r="AE13" s="102">
        <v>0.1190608591</v>
      </c>
      <c r="AF13" s="102" t="s">
        <v>28</v>
      </c>
      <c r="AG13" s="103">
        <v>0.1165438528</v>
      </c>
      <c r="AH13" s="102">
        <v>0.1140800574</v>
      </c>
      <c r="AI13" s="102">
        <v>0.1190608591</v>
      </c>
      <c r="AJ13" s="102" t="s">
        <v>28</v>
      </c>
      <c r="AK13" s="102" t="s">
        <v>28</v>
      </c>
      <c r="AL13" s="102" t="s">
        <v>28</v>
      </c>
      <c r="AM13" s="102">
        <v>3.7748399999999999E-5</v>
      </c>
      <c r="AN13" s="102">
        <v>1.2418099489000001</v>
      </c>
      <c r="AO13" s="102">
        <v>1.1202642134</v>
      </c>
      <c r="AP13" s="102">
        <v>1.3765430786999999</v>
      </c>
      <c r="AQ13" s="102">
        <v>0.90619328939999999</v>
      </c>
      <c r="AR13" s="102">
        <v>0.99374882350000004</v>
      </c>
      <c r="AS13" s="102">
        <v>0.89532542400000004</v>
      </c>
      <c r="AT13" s="102">
        <v>1.1029919376999999</v>
      </c>
      <c r="AU13" s="100" t="s">
        <v>28</v>
      </c>
      <c r="AV13" s="100" t="s">
        <v>28</v>
      </c>
      <c r="AW13" s="100" t="s">
        <v>28</v>
      </c>
      <c r="AX13" s="100" t="s">
        <v>28</v>
      </c>
      <c r="AY13" s="100" t="s">
        <v>228</v>
      </c>
      <c r="AZ13" s="100" t="s">
        <v>28</v>
      </c>
      <c r="BA13" s="100" t="s">
        <v>28</v>
      </c>
      <c r="BB13" s="100" t="s">
        <v>28</v>
      </c>
      <c r="BC13" s="98" t="s">
        <v>264</v>
      </c>
      <c r="BD13" s="99">
        <v>7497</v>
      </c>
      <c r="BE13" s="99">
        <v>7283</v>
      </c>
      <c r="BF13" s="99">
        <v>8414</v>
      </c>
      <c r="BG13" s="37"/>
      <c r="BH13" s="37"/>
      <c r="BI13" s="37"/>
      <c r="BJ13" s="37"/>
      <c r="BK13" s="37"/>
      <c r="BL13" s="37"/>
      <c r="BM13" s="37"/>
      <c r="BN13" s="37"/>
      <c r="BO13" s="37"/>
      <c r="BP13" s="37"/>
      <c r="BQ13" s="37"/>
      <c r="BR13" s="37"/>
      <c r="BS13" s="37"/>
      <c r="BT13" s="37"/>
      <c r="BU13" s="37"/>
      <c r="BV13" s="37"/>
      <c r="BW13" s="37"/>
    </row>
    <row r="14" spans="1:93" s="3" customFormat="1" x14ac:dyDescent="0.3">
      <c r="A14" s="9" t="s">
        <v>180</v>
      </c>
      <c r="B14" s="3" t="s">
        <v>63</v>
      </c>
      <c r="C14" s="100">
        <v>10</v>
      </c>
      <c r="D14" s="101">
        <v>333</v>
      </c>
      <c r="E14" s="96">
        <v>3.1862438700000002E-2</v>
      </c>
      <c r="F14" s="102">
        <v>1.6580262299999999E-2</v>
      </c>
      <c r="G14" s="102">
        <v>6.1230334300000001E-2</v>
      </c>
      <c r="H14" s="102">
        <v>7.4743080000000005E-4</v>
      </c>
      <c r="I14" s="103">
        <v>3.0030029999999999E-2</v>
      </c>
      <c r="J14" s="102">
        <v>1.6157799099999998E-2</v>
      </c>
      <c r="K14" s="102">
        <v>5.5812224000000001E-2</v>
      </c>
      <c r="L14" s="102">
        <v>0.32508420129999999</v>
      </c>
      <c r="M14" s="102">
        <v>0.16916411719999999</v>
      </c>
      <c r="N14" s="102">
        <v>0.62471722549999997</v>
      </c>
      <c r="O14" s="101">
        <v>10</v>
      </c>
      <c r="P14" s="101">
        <v>385</v>
      </c>
      <c r="Q14" s="96">
        <v>2.8092986100000002E-2</v>
      </c>
      <c r="R14" s="102">
        <v>1.4596263599999999E-2</v>
      </c>
      <c r="S14" s="102">
        <v>5.4069718599999997E-2</v>
      </c>
      <c r="T14" s="102">
        <v>2.3841859999999999E-4</v>
      </c>
      <c r="U14" s="103">
        <v>2.5974026000000001E-2</v>
      </c>
      <c r="V14" s="102">
        <v>1.3975447E-2</v>
      </c>
      <c r="W14" s="102">
        <v>4.8273949599999998E-2</v>
      </c>
      <c r="X14" s="102">
        <v>0.293029172</v>
      </c>
      <c r="Y14" s="102">
        <v>0.15224907130000001</v>
      </c>
      <c r="Z14" s="102">
        <v>0.56398436389999995</v>
      </c>
      <c r="AA14" s="101">
        <v>19</v>
      </c>
      <c r="AB14" s="101">
        <v>434</v>
      </c>
      <c r="AC14" s="96">
        <v>4.6207613500000001E-2</v>
      </c>
      <c r="AD14" s="102">
        <v>2.8106749600000001E-2</v>
      </c>
      <c r="AE14" s="102">
        <v>7.5965509000000001E-2</v>
      </c>
      <c r="AF14" s="102">
        <v>2.6499390000000002E-4</v>
      </c>
      <c r="AG14" s="103">
        <v>4.3778801800000003E-2</v>
      </c>
      <c r="AH14" s="102">
        <v>2.7924463900000002E-2</v>
      </c>
      <c r="AI14" s="102">
        <v>6.8634566999999994E-2</v>
      </c>
      <c r="AJ14" s="102">
        <v>0.39648263150000002</v>
      </c>
      <c r="AK14" s="102">
        <v>0.2411688729</v>
      </c>
      <c r="AL14" s="102">
        <v>0.6518190975</v>
      </c>
      <c r="AM14" s="102">
        <v>0.223899388</v>
      </c>
      <c r="AN14" s="102">
        <v>1.64480961</v>
      </c>
      <c r="AO14" s="102">
        <v>0.73763594840000002</v>
      </c>
      <c r="AP14" s="102">
        <v>3.6676610717</v>
      </c>
      <c r="AQ14" s="102">
        <v>0.78546183849999995</v>
      </c>
      <c r="AR14" s="102">
        <v>0.88169604069999996</v>
      </c>
      <c r="AS14" s="102">
        <v>0.35612465570000001</v>
      </c>
      <c r="AT14" s="102">
        <v>2.1829095396999998</v>
      </c>
      <c r="AU14" s="100">
        <v>1</v>
      </c>
      <c r="AV14" s="100">
        <v>2</v>
      </c>
      <c r="AW14" s="100">
        <v>3</v>
      </c>
      <c r="AX14" s="100" t="s">
        <v>28</v>
      </c>
      <c r="AY14" s="100" t="s">
        <v>28</v>
      </c>
      <c r="AZ14" s="100" t="s">
        <v>28</v>
      </c>
      <c r="BA14" s="100" t="s">
        <v>28</v>
      </c>
      <c r="BB14" s="100" t="s">
        <v>28</v>
      </c>
      <c r="BC14" s="98" t="s">
        <v>229</v>
      </c>
      <c r="BD14" s="99">
        <v>10</v>
      </c>
      <c r="BE14" s="99">
        <v>10</v>
      </c>
      <c r="BF14" s="99">
        <v>19</v>
      </c>
      <c r="BG14" s="37"/>
      <c r="BH14" s="37"/>
      <c r="BI14" s="37"/>
      <c r="BJ14" s="37"/>
      <c r="BK14" s="37"/>
      <c r="BL14" s="37"/>
      <c r="BM14" s="37"/>
      <c r="BN14" s="37"/>
      <c r="BO14" s="37"/>
      <c r="BP14" s="37"/>
      <c r="BQ14" s="37"/>
      <c r="BR14" s="37"/>
      <c r="BS14" s="37"/>
      <c r="BT14" s="37"/>
      <c r="BU14" s="37"/>
      <c r="BV14" s="37"/>
      <c r="BW14" s="37"/>
    </row>
    <row r="15" spans="1:93" x14ac:dyDescent="0.3">
      <c r="A15" s="9"/>
      <c r="B15" t="s">
        <v>68</v>
      </c>
      <c r="C15" s="94">
        <v>16</v>
      </c>
      <c r="D15" s="104">
        <v>384</v>
      </c>
      <c r="E15" s="105">
        <v>4.3333361000000001E-2</v>
      </c>
      <c r="F15" s="95">
        <v>2.5512232199999998E-2</v>
      </c>
      <c r="G15" s="95">
        <v>7.3603131000000002E-2</v>
      </c>
      <c r="H15" s="95">
        <v>2.5311177000000001E-3</v>
      </c>
      <c r="I15" s="97">
        <v>4.16666667E-2</v>
      </c>
      <c r="J15" s="95">
        <v>2.5526329600000001E-2</v>
      </c>
      <c r="K15" s="95">
        <v>6.8012563499999998E-2</v>
      </c>
      <c r="L15" s="95">
        <v>0.44211904680000003</v>
      </c>
      <c r="M15" s="95">
        <v>0.26029469090000001</v>
      </c>
      <c r="N15" s="95">
        <v>0.75095366279999998</v>
      </c>
      <c r="O15" s="104">
        <v>18</v>
      </c>
      <c r="P15" s="104">
        <v>446</v>
      </c>
      <c r="Q15" s="105">
        <v>4.2953283299999999E-2</v>
      </c>
      <c r="R15" s="95">
        <v>2.5852209599999999E-2</v>
      </c>
      <c r="S15" s="95">
        <v>7.1366609299999995E-2</v>
      </c>
      <c r="T15" s="95">
        <v>1.9389073E-3</v>
      </c>
      <c r="U15" s="97">
        <v>4.03587444E-2</v>
      </c>
      <c r="V15" s="95">
        <v>2.5427725700000001E-2</v>
      </c>
      <c r="W15" s="95">
        <v>6.40571739E-2</v>
      </c>
      <c r="X15" s="95">
        <v>0.44803229550000001</v>
      </c>
      <c r="Y15" s="95">
        <v>0.26965633220000002</v>
      </c>
      <c r="Z15" s="95">
        <v>0.74440283370000004</v>
      </c>
      <c r="AA15" s="104">
        <v>38</v>
      </c>
      <c r="AB15" s="104">
        <v>493</v>
      </c>
      <c r="AC15" s="105">
        <v>8.2020936599999997E-2</v>
      </c>
      <c r="AD15" s="95">
        <v>5.6476694299999998E-2</v>
      </c>
      <c r="AE15" s="95">
        <v>0.1191187642</v>
      </c>
      <c r="AF15" s="95">
        <v>6.5011601799999999E-2</v>
      </c>
      <c r="AG15" s="97">
        <v>7.7079107499999994E-2</v>
      </c>
      <c r="AH15" s="95">
        <v>5.6085881900000002E-2</v>
      </c>
      <c r="AI15" s="95">
        <v>0.1059302022</v>
      </c>
      <c r="AJ15" s="95">
        <v>0.70377745849999995</v>
      </c>
      <c r="AK15" s="95">
        <v>0.48459608059999998</v>
      </c>
      <c r="AL15" s="95">
        <v>1.0220939271</v>
      </c>
      <c r="AM15" s="95">
        <v>3.5686041199999997E-2</v>
      </c>
      <c r="AN15" s="95">
        <v>1.9095382301999999</v>
      </c>
      <c r="AO15" s="95">
        <v>1.0442251274000001</v>
      </c>
      <c r="AP15" s="95">
        <v>3.4919062535999998</v>
      </c>
      <c r="AQ15" s="95">
        <v>0.98061454329999997</v>
      </c>
      <c r="AR15" s="95">
        <v>0.99122898260000003</v>
      </c>
      <c r="AS15" s="95">
        <v>0.48703508220000002</v>
      </c>
      <c r="AT15" s="95">
        <v>2.0173801268</v>
      </c>
      <c r="AU15" s="94">
        <v>1</v>
      </c>
      <c r="AV15" s="94">
        <v>2</v>
      </c>
      <c r="AW15" s="94" t="s">
        <v>28</v>
      </c>
      <c r="AX15" s="94" t="s">
        <v>28</v>
      </c>
      <c r="AY15" s="94" t="s">
        <v>28</v>
      </c>
      <c r="AZ15" s="94" t="s">
        <v>28</v>
      </c>
      <c r="BA15" s="94" t="s">
        <v>28</v>
      </c>
      <c r="BB15" s="94" t="s">
        <v>28</v>
      </c>
      <c r="BC15" s="106" t="s">
        <v>437</v>
      </c>
      <c r="BD15" s="107">
        <v>16</v>
      </c>
      <c r="BE15" s="107">
        <v>18</v>
      </c>
      <c r="BF15" s="107">
        <v>38</v>
      </c>
    </row>
    <row r="16" spans="1:93" x14ac:dyDescent="0.3">
      <c r="A16" s="9"/>
      <c r="B16" t="s">
        <v>75</v>
      </c>
      <c r="C16" s="94">
        <v>14</v>
      </c>
      <c r="D16" s="104">
        <v>563</v>
      </c>
      <c r="E16" s="105">
        <v>2.5085485599999999E-2</v>
      </c>
      <c r="F16" s="95">
        <v>1.43136385E-2</v>
      </c>
      <c r="G16" s="95">
        <v>4.3963775400000002E-2</v>
      </c>
      <c r="H16" s="95">
        <v>1.9302463E-6</v>
      </c>
      <c r="I16" s="97">
        <v>2.48667851E-2</v>
      </c>
      <c r="J16" s="95">
        <v>1.4727412800000001E-2</v>
      </c>
      <c r="K16" s="95">
        <v>4.1986804400000001E-2</v>
      </c>
      <c r="L16" s="95">
        <v>0.25594070540000002</v>
      </c>
      <c r="M16" s="95">
        <v>0.14603834199999999</v>
      </c>
      <c r="N16" s="95">
        <v>0.44855100219999999</v>
      </c>
      <c r="O16" s="104">
        <v>26</v>
      </c>
      <c r="P16" s="104">
        <v>559</v>
      </c>
      <c r="Q16" s="105">
        <v>4.62404306E-2</v>
      </c>
      <c r="R16" s="95">
        <v>3.0044658299999999E-2</v>
      </c>
      <c r="S16" s="95">
        <v>7.1166641200000005E-2</v>
      </c>
      <c r="T16" s="95">
        <v>9.1812489999999996E-4</v>
      </c>
      <c r="U16" s="97">
        <v>4.6511627899999998E-2</v>
      </c>
      <c r="V16" s="95">
        <v>3.1668477399999999E-2</v>
      </c>
      <c r="W16" s="95">
        <v>6.8311826399999998E-2</v>
      </c>
      <c r="X16" s="95">
        <v>0.4823195032</v>
      </c>
      <c r="Y16" s="95">
        <v>0.31338645650000002</v>
      </c>
      <c r="Z16" s="95">
        <v>0.74231702860000004</v>
      </c>
      <c r="AA16" s="104">
        <v>28</v>
      </c>
      <c r="AB16" s="104">
        <v>684</v>
      </c>
      <c r="AC16" s="105">
        <v>4.1566453699999999E-2</v>
      </c>
      <c r="AD16" s="95">
        <v>2.7265462399999999E-2</v>
      </c>
      <c r="AE16" s="95">
        <v>6.3368449199999996E-2</v>
      </c>
      <c r="AF16" s="95">
        <v>1.6509386999999999E-6</v>
      </c>
      <c r="AG16" s="97">
        <v>4.0935672499999999E-2</v>
      </c>
      <c r="AH16" s="95">
        <v>2.8264412199999998E-2</v>
      </c>
      <c r="AI16" s="95">
        <v>5.9287604200000003E-2</v>
      </c>
      <c r="AJ16" s="95">
        <v>0.35665934040000002</v>
      </c>
      <c r="AK16" s="95">
        <v>0.23395024079999999</v>
      </c>
      <c r="AL16" s="95">
        <v>0.54373051589999999</v>
      </c>
      <c r="AM16" s="95">
        <v>0.71666378890000004</v>
      </c>
      <c r="AN16" s="95">
        <v>0.89892012610000005</v>
      </c>
      <c r="AO16" s="95">
        <v>0.50558113959999995</v>
      </c>
      <c r="AP16" s="95">
        <v>1.5982744010000001</v>
      </c>
      <c r="AQ16" s="95">
        <v>7.9564957699999994E-2</v>
      </c>
      <c r="AR16" s="95">
        <v>1.8433141523000001</v>
      </c>
      <c r="AS16" s="95">
        <v>0.93042030119999997</v>
      </c>
      <c r="AT16" s="95">
        <v>3.6519055527000002</v>
      </c>
      <c r="AU16" s="94">
        <v>1</v>
      </c>
      <c r="AV16" s="94">
        <v>2</v>
      </c>
      <c r="AW16" s="94">
        <v>3</v>
      </c>
      <c r="AX16" s="94" t="s">
        <v>28</v>
      </c>
      <c r="AY16" s="94" t="s">
        <v>28</v>
      </c>
      <c r="AZ16" s="94" t="s">
        <v>28</v>
      </c>
      <c r="BA16" s="94" t="s">
        <v>28</v>
      </c>
      <c r="BB16" s="94" t="s">
        <v>28</v>
      </c>
      <c r="BC16" s="106" t="s">
        <v>229</v>
      </c>
      <c r="BD16" s="107">
        <v>14</v>
      </c>
      <c r="BE16" s="107">
        <v>26</v>
      </c>
      <c r="BF16" s="107">
        <v>28</v>
      </c>
    </row>
    <row r="17" spans="1:58" x14ac:dyDescent="0.3">
      <c r="A17" s="9"/>
      <c r="B17" t="s">
        <v>67</v>
      </c>
      <c r="C17" s="94">
        <v>13</v>
      </c>
      <c r="D17" s="104">
        <v>144</v>
      </c>
      <c r="E17" s="105">
        <v>8.6355348499999998E-2</v>
      </c>
      <c r="F17" s="95">
        <v>4.8282615500000001E-2</v>
      </c>
      <c r="G17" s="95">
        <v>0.15444992239999999</v>
      </c>
      <c r="H17" s="95">
        <v>0.66946806029999995</v>
      </c>
      <c r="I17" s="97">
        <v>9.02777778E-2</v>
      </c>
      <c r="J17" s="95">
        <v>5.2420363599999999E-2</v>
      </c>
      <c r="K17" s="95">
        <v>0.1554754032</v>
      </c>
      <c r="L17" s="95">
        <v>0.88106123110000001</v>
      </c>
      <c r="M17" s="95">
        <v>0.49261500740000003</v>
      </c>
      <c r="N17" s="95">
        <v>1.5758125136000001</v>
      </c>
      <c r="O17" s="104">
        <v>18</v>
      </c>
      <c r="P17" s="104">
        <v>160</v>
      </c>
      <c r="Q17" s="105">
        <v>0.1067667437</v>
      </c>
      <c r="R17" s="95">
        <v>6.4688605600000004E-2</v>
      </c>
      <c r="S17" s="95">
        <v>0.17621553979999999</v>
      </c>
      <c r="T17" s="95">
        <v>0.6737107685</v>
      </c>
      <c r="U17" s="97">
        <v>0.1125</v>
      </c>
      <c r="V17" s="95">
        <v>7.08797855E-2</v>
      </c>
      <c r="W17" s="95">
        <v>0.17855937220000001</v>
      </c>
      <c r="X17" s="95">
        <v>1.1136505898</v>
      </c>
      <c r="Y17" s="95">
        <v>0.67474666090000002</v>
      </c>
      <c r="Z17" s="95">
        <v>1.8380493123999999</v>
      </c>
      <c r="AA17" s="104">
        <v>19</v>
      </c>
      <c r="AB17" s="104">
        <v>170</v>
      </c>
      <c r="AC17" s="105">
        <v>0.1032746762</v>
      </c>
      <c r="AD17" s="95">
        <v>6.3055187299999996E-2</v>
      </c>
      <c r="AE17" s="95">
        <v>0.1691479987</v>
      </c>
      <c r="AF17" s="95">
        <v>0.63110031079999995</v>
      </c>
      <c r="AG17" s="97">
        <v>0.1117647059</v>
      </c>
      <c r="AH17" s="95">
        <v>7.1289513799999996E-2</v>
      </c>
      <c r="AI17" s="95">
        <v>0.1752200122</v>
      </c>
      <c r="AJ17" s="95">
        <v>0.88614434519999996</v>
      </c>
      <c r="AK17" s="95">
        <v>0.54104258380000003</v>
      </c>
      <c r="AL17" s="95">
        <v>1.4513678294000001</v>
      </c>
      <c r="AM17" s="95">
        <v>0.92360965620000002</v>
      </c>
      <c r="AN17" s="95">
        <v>0.96729255359999999</v>
      </c>
      <c r="AO17" s="95">
        <v>0.49018236300000001</v>
      </c>
      <c r="AP17" s="95">
        <v>1.9087893707000001</v>
      </c>
      <c r="AQ17" s="95">
        <v>0.57696781340000003</v>
      </c>
      <c r="AR17" s="95">
        <v>1.236365154</v>
      </c>
      <c r="AS17" s="95">
        <v>0.58664884480000001</v>
      </c>
      <c r="AT17" s="95">
        <v>2.6056452810000001</v>
      </c>
      <c r="AU17" s="94" t="s">
        <v>28</v>
      </c>
      <c r="AV17" s="94" t="s">
        <v>28</v>
      </c>
      <c r="AW17" s="94" t="s">
        <v>28</v>
      </c>
      <c r="AX17" s="94" t="s">
        <v>28</v>
      </c>
      <c r="AY17" s="94" t="s">
        <v>28</v>
      </c>
      <c r="AZ17" s="94" t="s">
        <v>28</v>
      </c>
      <c r="BA17" s="94" t="s">
        <v>28</v>
      </c>
      <c r="BB17" s="94" t="s">
        <v>28</v>
      </c>
      <c r="BC17" s="106" t="s">
        <v>28</v>
      </c>
      <c r="BD17" s="107">
        <v>13</v>
      </c>
      <c r="BE17" s="107">
        <v>18</v>
      </c>
      <c r="BF17" s="107">
        <v>19</v>
      </c>
    </row>
    <row r="18" spans="1:58" x14ac:dyDescent="0.3">
      <c r="A18" s="9"/>
      <c r="B18" t="s">
        <v>66</v>
      </c>
      <c r="C18" s="94">
        <v>48</v>
      </c>
      <c r="D18" s="104">
        <v>900</v>
      </c>
      <c r="E18" s="105">
        <v>5.0876485200000002E-2</v>
      </c>
      <c r="F18" s="95">
        <v>3.58973426E-2</v>
      </c>
      <c r="G18" s="95">
        <v>7.2106082500000002E-2</v>
      </c>
      <c r="H18" s="95">
        <v>2.285825E-4</v>
      </c>
      <c r="I18" s="97">
        <v>5.3333333300000001E-2</v>
      </c>
      <c r="J18" s="95">
        <v>4.0191884300000001E-2</v>
      </c>
      <c r="K18" s="95">
        <v>7.0771611999999998E-2</v>
      </c>
      <c r="L18" s="95">
        <v>0.51907958779999996</v>
      </c>
      <c r="M18" s="95">
        <v>0.36625127959999998</v>
      </c>
      <c r="N18" s="95">
        <v>0.73567966429999998</v>
      </c>
      <c r="O18" s="104">
        <v>40</v>
      </c>
      <c r="P18" s="104">
        <v>1116</v>
      </c>
      <c r="Q18" s="105">
        <v>3.4084769799999998E-2</v>
      </c>
      <c r="R18" s="95">
        <v>2.35405757E-2</v>
      </c>
      <c r="S18" s="95">
        <v>4.9351874099999998E-2</v>
      </c>
      <c r="T18" s="95">
        <v>4.3440773999999999E-8</v>
      </c>
      <c r="U18" s="97">
        <v>3.5842293900000002E-2</v>
      </c>
      <c r="V18" s="95">
        <v>2.6291115600000001E-2</v>
      </c>
      <c r="W18" s="95">
        <v>4.88632757E-2</v>
      </c>
      <c r="X18" s="95">
        <v>0.355527598</v>
      </c>
      <c r="Y18" s="95">
        <v>0.2455444001</v>
      </c>
      <c r="Z18" s="95">
        <v>0.51477399950000002</v>
      </c>
      <c r="AA18" s="104">
        <v>69</v>
      </c>
      <c r="AB18" s="104">
        <v>1228</v>
      </c>
      <c r="AC18" s="105">
        <v>5.5471494400000002E-2</v>
      </c>
      <c r="AD18" s="95">
        <v>4.0701239600000001E-2</v>
      </c>
      <c r="AE18" s="95">
        <v>7.5601793E-2</v>
      </c>
      <c r="AF18" s="95">
        <v>2.6055838000000002E-6</v>
      </c>
      <c r="AG18" s="97">
        <v>5.6188925100000002E-2</v>
      </c>
      <c r="AH18" s="95">
        <v>4.4379060099999999E-2</v>
      </c>
      <c r="AI18" s="95">
        <v>7.1141553999999996E-2</v>
      </c>
      <c r="AJ18" s="95">
        <v>0.4759710016</v>
      </c>
      <c r="AK18" s="95">
        <v>0.3492354044</v>
      </c>
      <c r="AL18" s="95">
        <v>0.64869824629999995</v>
      </c>
      <c r="AM18" s="95">
        <v>3.2896073400000003E-2</v>
      </c>
      <c r="AN18" s="95">
        <v>1.6274569191999999</v>
      </c>
      <c r="AO18" s="95">
        <v>1.0403756583999999</v>
      </c>
      <c r="AP18" s="95">
        <v>2.5458265987000002</v>
      </c>
      <c r="AQ18" s="95">
        <v>9.8099534500000002E-2</v>
      </c>
      <c r="AR18" s="95">
        <v>0.66995134619999996</v>
      </c>
      <c r="AS18" s="95">
        <v>0.416796852</v>
      </c>
      <c r="AT18" s="95">
        <v>1.0768670735999999</v>
      </c>
      <c r="AU18" s="94">
        <v>1</v>
      </c>
      <c r="AV18" s="94">
        <v>2</v>
      </c>
      <c r="AW18" s="94">
        <v>3</v>
      </c>
      <c r="AX18" s="94" t="s">
        <v>28</v>
      </c>
      <c r="AY18" s="94" t="s">
        <v>28</v>
      </c>
      <c r="AZ18" s="94" t="s">
        <v>28</v>
      </c>
      <c r="BA18" s="94" t="s">
        <v>28</v>
      </c>
      <c r="BB18" s="94" t="s">
        <v>28</v>
      </c>
      <c r="BC18" s="106" t="s">
        <v>229</v>
      </c>
      <c r="BD18" s="107">
        <v>48</v>
      </c>
      <c r="BE18" s="107">
        <v>40</v>
      </c>
      <c r="BF18" s="107">
        <v>69</v>
      </c>
    </row>
    <row r="19" spans="1:58" x14ac:dyDescent="0.3">
      <c r="A19" s="9"/>
      <c r="B19" t="s">
        <v>69</v>
      </c>
      <c r="C19" s="94">
        <v>21</v>
      </c>
      <c r="D19" s="104">
        <v>743</v>
      </c>
      <c r="E19" s="105">
        <v>2.7876291399999999E-2</v>
      </c>
      <c r="F19" s="95">
        <v>1.73424267E-2</v>
      </c>
      <c r="G19" s="95">
        <v>4.4808470900000001E-2</v>
      </c>
      <c r="H19" s="95">
        <v>2.0786785E-7</v>
      </c>
      <c r="I19" s="97">
        <v>2.82637954E-2</v>
      </c>
      <c r="J19" s="95">
        <v>1.8428206700000001E-2</v>
      </c>
      <c r="K19" s="95">
        <v>4.3348880499999999E-2</v>
      </c>
      <c r="L19" s="95">
        <v>0.2844145736</v>
      </c>
      <c r="M19" s="95">
        <v>0.17694028340000001</v>
      </c>
      <c r="N19" s="95">
        <v>0.45716921059999999</v>
      </c>
      <c r="O19" s="104">
        <v>23</v>
      </c>
      <c r="P19" s="104">
        <v>906</v>
      </c>
      <c r="Q19" s="105">
        <v>2.6252033899999999E-2</v>
      </c>
      <c r="R19" s="95">
        <v>1.6575956900000001E-2</v>
      </c>
      <c r="S19" s="95">
        <v>4.1576440399999998E-2</v>
      </c>
      <c r="T19" s="95">
        <v>3.3640702999999998E-8</v>
      </c>
      <c r="U19" s="97">
        <v>2.53863135E-2</v>
      </c>
      <c r="V19" s="95">
        <v>1.6869874300000001E-2</v>
      </c>
      <c r="W19" s="95">
        <v>3.8202116899999999E-2</v>
      </c>
      <c r="X19" s="95">
        <v>0.2738267741</v>
      </c>
      <c r="Y19" s="95">
        <v>0.172898634</v>
      </c>
      <c r="Z19" s="95">
        <v>0.43367087700000001</v>
      </c>
      <c r="AA19" s="104">
        <v>42</v>
      </c>
      <c r="AB19" s="104">
        <v>914</v>
      </c>
      <c r="AC19" s="105">
        <v>4.97421584E-2</v>
      </c>
      <c r="AD19" s="95">
        <v>3.45057909E-2</v>
      </c>
      <c r="AE19" s="95">
        <v>7.1706292199999994E-2</v>
      </c>
      <c r="AF19" s="95">
        <v>5.0469817000000002E-6</v>
      </c>
      <c r="AG19" s="97">
        <v>4.5951859999999997E-2</v>
      </c>
      <c r="AH19" s="95">
        <v>3.3959387200000003E-2</v>
      </c>
      <c r="AI19" s="95">
        <v>6.21793738E-2</v>
      </c>
      <c r="AJ19" s="95">
        <v>0.42681065689999997</v>
      </c>
      <c r="AK19" s="95">
        <v>0.29607559750000001</v>
      </c>
      <c r="AL19" s="95">
        <v>0.61527305310000002</v>
      </c>
      <c r="AM19" s="95">
        <v>2.5021194100000001E-2</v>
      </c>
      <c r="AN19" s="95">
        <v>1.8947925563000001</v>
      </c>
      <c r="AO19" s="95">
        <v>1.0834682926999999</v>
      </c>
      <c r="AP19" s="95">
        <v>3.3136538057</v>
      </c>
      <c r="AQ19" s="95">
        <v>0.85299338499999999</v>
      </c>
      <c r="AR19" s="95">
        <v>0.94173337150000003</v>
      </c>
      <c r="AS19" s="95">
        <v>0.49906626250000002</v>
      </c>
      <c r="AT19" s="95">
        <v>1.7770420675</v>
      </c>
      <c r="AU19" s="94">
        <v>1</v>
      </c>
      <c r="AV19" s="94">
        <v>2</v>
      </c>
      <c r="AW19" s="94">
        <v>3</v>
      </c>
      <c r="AX19" s="94" t="s">
        <v>28</v>
      </c>
      <c r="AY19" s="94" t="s">
        <v>28</v>
      </c>
      <c r="AZ19" s="94" t="s">
        <v>28</v>
      </c>
      <c r="BA19" s="94" t="s">
        <v>28</v>
      </c>
      <c r="BB19" s="94" t="s">
        <v>28</v>
      </c>
      <c r="BC19" s="106" t="s">
        <v>229</v>
      </c>
      <c r="BD19" s="107">
        <v>21</v>
      </c>
      <c r="BE19" s="107">
        <v>23</v>
      </c>
      <c r="BF19" s="107">
        <v>42</v>
      </c>
    </row>
    <row r="20" spans="1:58" x14ac:dyDescent="0.3">
      <c r="A20" s="9"/>
      <c r="B20" t="s">
        <v>65</v>
      </c>
      <c r="C20" s="94">
        <v>42</v>
      </c>
      <c r="D20" s="104">
        <v>722</v>
      </c>
      <c r="E20" s="105">
        <v>5.4405081299999998E-2</v>
      </c>
      <c r="F20" s="95">
        <v>3.77828547E-2</v>
      </c>
      <c r="G20" s="95">
        <v>7.8340106800000003E-2</v>
      </c>
      <c r="H20" s="95">
        <v>1.5544872000000001E-3</v>
      </c>
      <c r="I20" s="97">
        <v>5.81717452E-2</v>
      </c>
      <c r="J20" s="95">
        <v>4.2990138400000003E-2</v>
      </c>
      <c r="K20" s="95">
        <v>7.8714609000000005E-2</v>
      </c>
      <c r="L20" s="95">
        <v>0.5550809391</v>
      </c>
      <c r="M20" s="95">
        <v>0.38548867050000002</v>
      </c>
      <c r="N20" s="95">
        <v>0.7992837988</v>
      </c>
      <c r="O20" s="104">
        <v>81</v>
      </c>
      <c r="P20" s="104">
        <v>688</v>
      </c>
      <c r="Q20" s="105">
        <v>0.1185336553</v>
      </c>
      <c r="R20" s="95">
        <v>8.8159392899999994E-2</v>
      </c>
      <c r="S20" s="95">
        <v>0.15937300579999999</v>
      </c>
      <c r="T20" s="95">
        <v>0.16008009619999999</v>
      </c>
      <c r="U20" s="97">
        <v>0.1177325581</v>
      </c>
      <c r="V20" s="95">
        <v>9.4693164799999993E-2</v>
      </c>
      <c r="W20" s="95">
        <v>0.1463775689</v>
      </c>
      <c r="X20" s="95">
        <v>1.236387573</v>
      </c>
      <c r="Y20" s="95">
        <v>0.91956311940000002</v>
      </c>
      <c r="Z20" s="95">
        <v>1.6623700955</v>
      </c>
      <c r="AA20" s="104">
        <v>98</v>
      </c>
      <c r="AB20" s="104">
        <v>711</v>
      </c>
      <c r="AC20" s="105">
        <v>0.13777984099999999</v>
      </c>
      <c r="AD20" s="95">
        <v>0.1039795775</v>
      </c>
      <c r="AE20" s="95">
        <v>0.1825674333</v>
      </c>
      <c r="AF20" s="95">
        <v>0.24376971250000001</v>
      </c>
      <c r="AG20" s="97">
        <v>0.13783403659999999</v>
      </c>
      <c r="AH20" s="95">
        <v>0.1130764419</v>
      </c>
      <c r="AI20" s="95">
        <v>0.16801219880000001</v>
      </c>
      <c r="AJ20" s="95">
        <v>1.1822145711000001</v>
      </c>
      <c r="AK20" s="95">
        <v>0.89219272400000005</v>
      </c>
      <c r="AL20" s="95">
        <v>1.5665127663</v>
      </c>
      <c r="AM20" s="95">
        <v>0.42071740390000001</v>
      </c>
      <c r="AN20" s="95">
        <v>1.1623689546</v>
      </c>
      <c r="AO20" s="95">
        <v>0.80590436560000001</v>
      </c>
      <c r="AP20" s="95">
        <v>1.6765036205999999</v>
      </c>
      <c r="AQ20" s="95">
        <v>4.196661E-4</v>
      </c>
      <c r="AR20" s="95">
        <v>2.1787239799</v>
      </c>
      <c r="AS20" s="95">
        <v>1.4134597874999999</v>
      </c>
      <c r="AT20" s="95">
        <v>3.3583114446</v>
      </c>
      <c r="AU20" s="94">
        <v>1</v>
      </c>
      <c r="AV20" s="94" t="s">
        <v>28</v>
      </c>
      <c r="AW20" s="94" t="s">
        <v>28</v>
      </c>
      <c r="AX20" s="94" t="s">
        <v>227</v>
      </c>
      <c r="AY20" s="94" t="s">
        <v>28</v>
      </c>
      <c r="AZ20" s="94" t="s">
        <v>28</v>
      </c>
      <c r="BA20" s="94" t="s">
        <v>28</v>
      </c>
      <c r="BB20" s="94" t="s">
        <v>28</v>
      </c>
      <c r="BC20" s="106" t="s">
        <v>443</v>
      </c>
      <c r="BD20" s="107">
        <v>42</v>
      </c>
      <c r="BE20" s="107">
        <v>81</v>
      </c>
      <c r="BF20" s="107">
        <v>98</v>
      </c>
    </row>
    <row r="21" spans="1:58" x14ac:dyDescent="0.3">
      <c r="A21" s="9"/>
      <c r="B21" t="s">
        <v>64</v>
      </c>
      <c r="C21" s="94">
        <v>42</v>
      </c>
      <c r="D21" s="104">
        <v>420</v>
      </c>
      <c r="E21" s="105">
        <v>0.10044402569999999</v>
      </c>
      <c r="F21" s="95">
        <v>6.9869562299999993E-2</v>
      </c>
      <c r="G21" s="95">
        <v>0.1443976743</v>
      </c>
      <c r="H21" s="95">
        <v>0.8947437654</v>
      </c>
      <c r="I21" s="97">
        <v>0.1</v>
      </c>
      <c r="J21" s="95">
        <v>7.3902095099999995E-2</v>
      </c>
      <c r="K21" s="95">
        <v>0.1353141612</v>
      </c>
      <c r="L21" s="95">
        <v>1.0248043522000001</v>
      </c>
      <c r="M21" s="95">
        <v>0.71286102890000003</v>
      </c>
      <c r="N21" s="95">
        <v>1.4732520332000001</v>
      </c>
      <c r="O21" s="104">
        <v>53</v>
      </c>
      <c r="P21" s="104">
        <v>375</v>
      </c>
      <c r="Q21" s="105">
        <v>0.13936110199999999</v>
      </c>
      <c r="R21" s="95">
        <v>0.100024927</v>
      </c>
      <c r="S21" s="95">
        <v>0.1941667675</v>
      </c>
      <c r="T21" s="95">
        <v>2.7061169900000001E-2</v>
      </c>
      <c r="U21" s="97">
        <v>0.1413333333</v>
      </c>
      <c r="V21" s="95">
        <v>0.10797496650000001</v>
      </c>
      <c r="W21" s="95">
        <v>0.18499761349999999</v>
      </c>
      <c r="X21" s="95">
        <v>1.4536321708</v>
      </c>
      <c r="Y21" s="95">
        <v>1.0433288035999999</v>
      </c>
      <c r="Z21" s="95">
        <v>2.0252929668999999</v>
      </c>
      <c r="AA21" s="104">
        <v>71</v>
      </c>
      <c r="AB21" s="104">
        <v>440</v>
      </c>
      <c r="AC21" s="105">
        <v>0.16084552020000001</v>
      </c>
      <c r="AD21" s="95">
        <v>0.1185992996</v>
      </c>
      <c r="AE21" s="95">
        <v>0.21814025409999999</v>
      </c>
      <c r="AF21" s="95">
        <v>3.8225886600000002E-2</v>
      </c>
      <c r="AG21" s="97">
        <v>0.16136363640000001</v>
      </c>
      <c r="AH21" s="95">
        <v>0.12787529080000001</v>
      </c>
      <c r="AI21" s="95">
        <v>0.20362200529999999</v>
      </c>
      <c r="AJ21" s="95">
        <v>1.3801287348</v>
      </c>
      <c r="AK21" s="95">
        <v>1.0176366813</v>
      </c>
      <c r="AL21" s="95">
        <v>1.8717439728</v>
      </c>
      <c r="AM21" s="95">
        <v>0.49596390800000001</v>
      </c>
      <c r="AN21" s="95">
        <v>1.1541636645</v>
      </c>
      <c r="AO21" s="95">
        <v>0.76386951920000001</v>
      </c>
      <c r="AP21" s="95">
        <v>1.743876056</v>
      </c>
      <c r="AQ21" s="95">
        <v>0.1597283974</v>
      </c>
      <c r="AR21" s="95">
        <v>1.3874503836000001</v>
      </c>
      <c r="AS21" s="95">
        <v>0.87895024789999998</v>
      </c>
      <c r="AT21" s="95">
        <v>2.1901337095</v>
      </c>
      <c r="AU21" s="94" t="s">
        <v>28</v>
      </c>
      <c r="AV21" s="94" t="s">
        <v>28</v>
      </c>
      <c r="AW21" s="94" t="s">
        <v>28</v>
      </c>
      <c r="AX21" s="94" t="s">
        <v>28</v>
      </c>
      <c r="AY21" s="94" t="s">
        <v>28</v>
      </c>
      <c r="AZ21" s="94" t="s">
        <v>28</v>
      </c>
      <c r="BA21" s="94" t="s">
        <v>28</v>
      </c>
      <c r="BB21" s="94" t="s">
        <v>28</v>
      </c>
      <c r="BC21" s="106" t="s">
        <v>28</v>
      </c>
      <c r="BD21" s="107">
        <v>42</v>
      </c>
      <c r="BE21" s="107">
        <v>53</v>
      </c>
      <c r="BF21" s="107">
        <v>71</v>
      </c>
    </row>
    <row r="22" spans="1:58" x14ac:dyDescent="0.3">
      <c r="A22" s="9"/>
      <c r="B22" t="s">
        <v>204</v>
      </c>
      <c r="C22" s="94">
        <v>24</v>
      </c>
      <c r="D22" s="104">
        <v>302</v>
      </c>
      <c r="E22" s="105">
        <v>7.96239101E-2</v>
      </c>
      <c r="F22" s="95">
        <v>5.0852544700000002E-2</v>
      </c>
      <c r="G22" s="95">
        <v>0.12467354579999999</v>
      </c>
      <c r="H22" s="95">
        <v>0.36374017809999998</v>
      </c>
      <c r="I22" s="97">
        <v>7.9470198699999994E-2</v>
      </c>
      <c r="J22" s="95">
        <v>5.3266420299999999E-2</v>
      </c>
      <c r="K22" s="95">
        <v>0.1185646125</v>
      </c>
      <c r="L22" s="95">
        <v>0.81238211100000002</v>
      </c>
      <c r="M22" s="95">
        <v>0.5188353295</v>
      </c>
      <c r="N22" s="95">
        <v>1.2720118633999999</v>
      </c>
      <c r="O22" s="104">
        <v>25</v>
      </c>
      <c r="P22" s="104">
        <v>313</v>
      </c>
      <c r="Q22" s="105">
        <v>7.7020865300000005E-2</v>
      </c>
      <c r="R22" s="95">
        <v>4.93860744E-2</v>
      </c>
      <c r="S22" s="95">
        <v>0.12011915820000001</v>
      </c>
      <c r="T22" s="95">
        <v>0.33428021590000001</v>
      </c>
      <c r="U22" s="97">
        <v>7.9872204500000002E-2</v>
      </c>
      <c r="V22" s="95">
        <v>5.3970365899999997E-2</v>
      </c>
      <c r="W22" s="95">
        <v>0.118205036</v>
      </c>
      <c r="X22" s="95">
        <v>0.80338061319999998</v>
      </c>
      <c r="Y22" s="95">
        <v>0.51513073249999997</v>
      </c>
      <c r="Z22" s="95">
        <v>1.2529254594000001</v>
      </c>
      <c r="AA22" s="104">
        <v>37</v>
      </c>
      <c r="AB22" s="104">
        <v>327</v>
      </c>
      <c r="AC22" s="105">
        <v>0.1113847516</v>
      </c>
      <c r="AD22" s="95">
        <v>7.5883384299999995E-2</v>
      </c>
      <c r="AE22" s="95">
        <v>0.16349511820000001</v>
      </c>
      <c r="AF22" s="95">
        <v>0.81714166330000004</v>
      </c>
      <c r="AG22" s="97">
        <v>0.11314984710000001</v>
      </c>
      <c r="AH22" s="95">
        <v>8.1981771699999997E-2</v>
      </c>
      <c r="AI22" s="95">
        <v>0.15616749469999999</v>
      </c>
      <c r="AJ22" s="95">
        <v>0.95573253219999998</v>
      </c>
      <c r="AK22" s="95">
        <v>0.65111443020000004</v>
      </c>
      <c r="AL22" s="95">
        <v>1.4028635072</v>
      </c>
      <c r="AM22" s="95">
        <v>0.19552005</v>
      </c>
      <c r="AN22" s="95">
        <v>1.4461633378000001</v>
      </c>
      <c r="AO22" s="95">
        <v>0.8272222601</v>
      </c>
      <c r="AP22" s="95">
        <v>2.5282061429999998</v>
      </c>
      <c r="AQ22" s="95">
        <v>0.91414277880000006</v>
      </c>
      <c r="AR22" s="95">
        <v>0.96730825119999997</v>
      </c>
      <c r="AS22" s="95">
        <v>0.52862621799999998</v>
      </c>
      <c r="AT22" s="95">
        <v>1.7700318692999999</v>
      </c>
      <c r="AU22" s="94" t="s">
        <v>28</v>
      </c>
      <c r="AV22" s="94" t="s">
        <v>28</v>
      </c>
      <c r="AW22" s="94" t="s">
        <v>28</v>
      </c>
      <c r="AX22" s="94" t="s">
        <v>28</v>
      </c>
      <c r="AY22" s="94" t="s">
        <v>28</v>
      </c>
      <c r="AZ22" s="94" t="s">
        <v>28</v>
      </c>
      <c r="BA22" s="94" t="s">
        <v>28</v>
      </c>
      <c r="BB22" s="94" t="s">
        <v>28</v>
      </c>
      <c r="BC22" s="106" t="s">
        <v>28</v>
      </c>
      <c r="BD22" s="107">
        <v>24</v>
      </c>
      <c r="BE22" s="107">
        <v>25</v>
      </c>
      <c r="BF22" s="107">
        <v>37</v>
      </c>
    </row>
    <row r="23" spans="1:58" x14ac:dyDescent="0.3">
      <c r="A23" s="9"/>
      <c r="B23" t="s">
        <v>74</v>
      </c>
      <c r="C23" s="94">
        <v>29</v>
      </c>
      <c r="D23" s="104">
        <v>665</v>
      </c>
      <c r="E23" s="105">
        <v>4.0940358099999997E-2</v>
      </c>
      <c r="F23" s="95">
        <v>2.7019654300000001E-2</v>
      </c>
      <c r="G23" s="95">
        <v>6.2033100200000003E-2</v>
      </c>
      <c r="H23" s="95">
        <v>3.8308500000000001E-5</v>
      </c>
      <c r="I23" s="97">
        <v>4.3609022599999998E-2</v>
      </c>
      <c r="J23" s="95">
        <v>3.0304853900000001E-2</v>
      </c>
      <c r="K23" s="95">
        <v>6.2753869599999998E-2</v>
      </c>
      <c r="L23" s="95">
        <v>0.4177038589</v>
      </c>
      <c r="M23" s="95">
        <v>0.27567452710000001</v>
      </c>
      <c r="N23" s="95">
        <v>0.63290763770000003</v>
      </c>
      <c r="O23" s="104">
        <v>70</v>
      </c>
      <c r="P23" s="104">
        <v>716</v>
      </c>
      <c r="Q23" s="105">
        <v>9.0982538799999998E-2</v>
      </c>
      <c r="R23" s="95">
        <v>6.7006793100000003E-2</v>
      </c>
      <c r="S23" s="95">
        <v>0.12353706239999999</v>
      </c>
      <c r="T23" s="95">
        <v>0.73735893060000002</v>
      </c>
      <c r="U23" s="97">
        <v>9.7765363100000002E-2</v>
      </c>
      <c r="V23" s="95">
        <v>7.7347623399999996E-2</v>
      </c>
      <c r="W23" s="95">
        <v>0.1235728495</v>
      </c>
      <c r="X23" s="95">
        <v>0.94901047380000003</v>
      </c>
      <c r="Y23" s="95">
        <v>0.69892695069999999</v>
      </c>
      <c r="Z23" s="95">
        <v>1.2885765508</v>
      </c>
      <c r="AA23" s="104">
        <v>49</v>
      </c>
      <c r="AB23" s="104">
        <v>670</v>
      </c>
      <c r="AC23" s="105">
        <v>7.3063661799999999E-2</v>
      </c>
      <c r="AD23" s="95">
        <v>5.1931329499999998E-2</v>
      </c>
      <c r="AE23" s="95">
        <v>0.10279534009999999</v>
      </c>
      <c r="AF23" s="95">
        <v>7.3491564000000001E-3</v>
      </c>
      <c r="AG23" s="97">
        <v>7.3134328400000004E-2</v>
      </c>
      <c r="AH23" s="95">
        <v>5.5274020700000003E-2</v>
      </c>
      <c r="AI23" s="95">
        <v>9.6765712300000001E-2</v>
      </c>
      <c r="AJ23" s="95">
        <v>0.62691991059999996</v>
      </c>
      <c r="AK23" s="95">
        <v>0.44559475469999998</v>
      </c>
      <c r="AL23" s="95">
        <v>0.88203142030000004</v>
      </c>
      <c r="AM23" s="95">
        <v>0.30774709230000002</v>
      </c>
      <c r="AN23" s="95">
        <v>0.80305147269999999</v>
      </c>
      <c r="AO23" s="95">
        <v>0.52686284110000003</v>
      </c>
      <c r="AP23" s="95">
        <v>1.2240219228</v>
      </c>
      <c r="AQ23" s="95">
        <v>1.1859594E-3</v>
      </c>
      <c r="AR23" s="95">
        <v>2.2223190782</v>
      </c>
      <c r="AS23" s="95">
        <v>1.3713820235</v>
      </c>
      <c r="AT23" s="95">
        <v>3.6012591680999999</v>
      </c>
      <c r="AU23" s="94">
        <v>1</v>
      </c>
      <c r="AV23" s="94" t="s">
        <v>28</v>
      </c>
      <c r="AW23" s="94" t="s">
        <v>28</v>
      </c>
      <c r="AX23" s="94" t="s">
        <v>227</v>
      </c>
      <c r="AY23" s="94" t="s">
        <v>28</v>
      </c>
      <c r="AZ23" s="94" t="s">
        <v>28</v>
      </c>
      <c r="BA23" s="94" t="s">
        <v>28</v>
      </c>
      <c r="BB23" s="94" t="s">
        <v>28</v>
      </c>
      <c r="BC23" s="106" t="s">
        <v>443</v>
      </c>
      <c r="BD23" s="107">
        <v>29</v>
      </c>
      <c r="BE23" s="107">
        <v>70</v>
      </c>
      <c r="BF23" s="107">
        <v>49</v>
      </c>
    </row>
    <row r="24" spans="1:58" x14ac:dyDescent="0.3">
      <c r="A24" s="9"/>
      <c r="B24" t="s">
        <v>181</v>
      </c>
      <c r="C24" s="94">
        <v>24</v>
      </c>
      <c r="D24" s="104">
        <v>629</v>
      </c>
      <c r="E24" s="105">
        <v>3.5840902100000002E-2</v>
      </c>
      <c r="F24" s="95">
        <v>2.2872336699999999E-2</v>
      </c>
      <c r="G24" s="95">
        <v>5.61626161E-2</v>
      </c>
      <c r="H24" s="95">
        <v>1.13441E-5</v>
      </c>
      <c r="I24" s="97">
        <v>3.8155802900000001E-2</v>
      </c>
      <c r="J24" s="95">
        <v>2.5574656500000001E-2</v>
      </c>
      <c r="K24" s="95">
        <v>5.6926093800000001E-2</v>
      </c>
      <c r="L24" s="95">
        <v>0.36567543190000001</v>
      </c>
      <c r="M24" s="95">
        <v>0.23336052130000001</v>
      </c>
      <c r="N24" s="95">
        <v>0.57301261049999996</v>
      </c>
      <c r="O24" s="104">
        <v>31</v>
      </c>
      <c r="P24" s="104">
        <v>894</v>
      </c>
      <c r="Q24" s="105">
        <v>3.4029424500000002E-2</v>
      </c>
      <c r="R24" s="95">
        <v>2.26601853E-2</v>
      </c>
      <c r="S24" s="95">
        <v>5.1102924399999999E-2</v>
      </c>
      <c r="T24" s="95">
        <v>5.9560642999999999E-7</v>
      </c>
      <c r="U24" s="97">
        <v>3.4675615200000003E-2</v>
      </c>
      <c r="V24" s="95">
        <v>2.4386185000000001E-2</v>
      </c>
      <c r="W24" s="95">
        <v>4.9306535200000001E-2</v>
      </c>
      <c r="X24" s="95">
        <v>0.3549503094</v>
      </c>
      <c r="Y24" s="95">
        <v>0.2363613222</v>
      </c>
      <c r="Z24" s="95">
        <v>0.53303865890000002</v>
      </c>
      <c r="AA24" s="104">
        <v>62</v>
      </c>
      <c r="AB24" s="104">
        <v>957</v>
      </c>
      <c r="AC24" s="105">
        <v>6.5561243300000002E-2</v>
      </c>
      <c r="AD24" s="95">
        <v>4.76617441E-2</v>
      </c>
      <c r="AE24" s="95">
        <v>9.0182948600000007E-2</v>
      </c>
      <c r="AF24" s="95">
        <v>4.059445E-4</v>
      </c>
      <c r="AG24" s="97">
        <v>6.4785788900000002E-2</v>
      </c>
      <c r="AH24" s="95">
        <v>5.0509962700000001E-2</v>
      </c>
      <c r="AI24" s="95">
        <v>8.3096447200000007E-2</v>
      </c>
      <c r="AJ24" s="95">
        <v>0.56254570020000005</v>
      </c>
      <c r="AK24" s="95">
        <v>0.40895974330000001</v>
      </c>
      <c r="AL24" s="95">
        <v>0.77381128590000003</v>
      </c>
      <c r="AM24" s="95">
        <v>7.9260496000000003E-3</v>
      </c>
      <c r="AN24" s="95">
        <v>1.9266045246000001</v>
      </c>
      <c r="AO24" s="95">
        <v>1.1873266778</v>
      </c>
      <c r="AP24" s="95">
        <v>3.1261868059000002</v>
      </c>
      <c r="AQ24" s="95">
        <v>0.86032397620000001</v>
      </c>
      <c r="AR24" s="95">
        <v>0.94945781299999998</v>
      </c>
      <c r="AS24" s="95">
        <v>0.53282756649999996</v>
      </c>
      <c r="AT24" s="95">
        <v>1.6918609232999999</v>
      </c>
      <c r="AU24" s="94">
        <v>1</v>
      </c>
      <c r="AV24" s="94">
        <v>2</v>
      </c>
      <c r="AW24" s="94">
        <v>3</v>
      </c>
      <c r="AX24" s="94" t="s">
        <v>28</v>
      </c>
      <c r="AY24" s="94" t="s">
        <v>28</v>
      </c>
      <c r="AZ24" s="94" t="s">
        <v>28</v>
      </c>
      <c r="BA24" s="94" t="s">
        <v>28</v>
      </c>
      <c r="BB24" s="94" t="s">
        <v>28</v>
      </c>
      <c r="BC24" s="106" t="s">
        <v>229</v>
      </c>
      <c r="BD24" s="107">
        <v>24</v>
      </c>
      <c r="BE24" s="107">
        <v>31</v>
      </c>
      <c r="BF24" s="107">
        <v>62</v>
      </c>
    </row>
    <row r="25" spans="1:58" x14ac:dyDescent="0.3">
      <c r="A25" s="9"/>
      <c r="B25" t="s">
        <v>70</v>
      </c>
      <c r="C25" s="94">
        <v>78</v>
      </c>
      <c r="D25" s="104">
        <v>1599</v>
      </c>
      <c r="E25" s="105">
        <v>4.93678751E-2</v>
      </c>
      <c r="F25" s="95">
        <v>3.6593517700000001E-2</v>
      </c>
      <c r="G25" s="95">
        <v>6.6601607300000004E-2</v>
      </c>
      <c r="H25" s="95">
        <v>7.1552205999999999E-6</v>
      </c>
      <c r="I25" s="97">
        <v>4.8780487800000001E-2</v>
      </c>
      <c r="J25" s="95">
        <v>3.9072081000000002E-2</v>
      </c>
      <c r="K25" s="95">
        <v>6.0901183800000001E-2</v>
      </c>
      <c r="L25" s="95">
        <v>0.50368763000000005</v>
      </c>
      <c r="M25" s="95">
        <v>0.37335417310000002</v>
      </c>
      <c r="N25" s="95">
        <v>0.67951893109999995</v>
      </c>
      <c r="O25" s="104">
        <v>72</v>
      </c>
      <c r="P25" s="104">
        <v>1659</v>
      </c>
      <c r="Q25" s="105">
        <v>4.11538496E-2</v>
      </c>
      <c r="R25" s="95">
        <v>3.0296936100000001E-2</v>
      </c>
      <c r="S25" s="95">
        <v>5.5901340200000003E-2</v>
      </c>
      <c r="T25" s="95">
        <v>6.2352815999999997E-8</v>
      </c>
      <c r="U25" s="97">
        <v>4.3399638300000001E-2</v>
      </c>
      <c r="V25" s="95">
        <v>3.4448557900000003E-2</v>
      </c>
      <c r="W25" s="95">
        <v>5.4676558899999998E-2</v>
      </c>
      <c r="X25" s="95">
        <v>0.4292629637</v>
      </c>
      <c r="Y25" s="95">
        <v>0.31601788739999997</v>
      </c>
      <c r="Z25" s="95">
        <v>0.58308943680000003</v>
      </c>
      <c r="AA25" s="104">
        <v>70</v>
      </c>
      <c r="AB25" s="104">
        <v>1369</v>
      </c>
      <c r="AC25" s="105">
        <v>5.1169200599999999E-2</v>
      </c>
      <c r="AD25" s="95">
        <v>3.7697149300000003E-2</v>
      </c>
      <c r="AE25" s="95">
        <v>6.9455837899999998E-2</v>
      </c>
      <c r="AF25" s="95">
        <v>1.2922253999999999E-7</v>
      </c>
      <c r="AG25" s="97">
        <v>5.11322133E-2</v>
      </c>
      <c r="AH25" s="95">
        <v>4.0453541500000002E-2</v>
      </c>
      <c r="AI25" s="95">
        <v>6.4629773700000004E-2</v>
      </c>
      <c r="AJ25" s="95">
        <v>0.43905533749999998</v>
      </c>
      <c r="AK25" s="95">
        <v>0.32345892479999999</v>
      </c>
      <c r="AL25" s="95">
        <v>0.59596311790000001</v>
      </c>
      <c r="AM25" s="95">
        <v>0.27763572959999999</v>
      </c>
      <c r="AN25" s="95">
        <v>1.2433636510999999</v>
      </c>
      <c r="AO25" s="95">
        <v>0.83910429929999997</v>
      </c>
      <c r="AP25" s="95">
        <v>1.8423849934000001</v>
      </c>
      <c r="AQ25" s="95">
        <v>0.35728206890000003</v>
      </c>
      <c r="AR25" s="95">
        <v>0.83361597949999999</v>
      </c>
      <c r="AS25" s="95">
        <v>0.56584069449999996</v>
      </c>
      <c r="AT25" s="95">
        <v>1.2281117425000001</v>
      </c>
      <c r="AU25" s="94">
        <v>1</v>
      </c>
      <c r="AV25" s="94">
        <v>2</v>
      </c>
      <c r="AW25" s="94">
        <v>3</v>
      </c>
      <c r="AX25" s="94" t="s">
        <v>28</v>
      </c>
      <c r="AY25" s="94" t="s">
        <v>28</v>
      </c>
      <c r="AZ25" s="94" t="s">
        <v>28</v>
      </c>
      <c r="BA25" s="94" t="s">
        <v>28</v>
      </c>
      <c r="BB25" s="94" t="s">
        <v>28</v>
      </c>
      <c r="BC25" s="106" t="s">
        <v>229</v>
      </c>
      <c r="BD25" s="107">
        <v>78</v>
      </c>
      <c r="BE25" s="107">
        <v>72</v>
      </c>
      <c r="BF25" s="107">
        <v>70</v>
      </c>
    </row>
    <row r="26" spans="1:58" x14ac:dyDescent="0.3">
      <c r="A26" s="9"/>
      <c r="B26" t="s">
        <v>149</v>
      </c>
      <c r="C26" s="94">
        <v>15</v>
      </c>
      <c r="D26" s="104">
        <v>252</v>
      </c>
      <c r="E26" s="105">
        <v>5.6286694399999997E-2</v>
      </c>
      <c r="F26" s="95">
        <v>3.2560664400000001E-2</v>
      </c>
      <c r="G26" s="95">
        <v>9.7301207799999997E-2</v>
      </c>
      <c r="H26" s="95">
        <v>4.7026765999999998E-2</v>
      </c>
      <c r="I26" s="97">
        <v>5.9523809499999997E-2</v>
      </c>
      <c r="J26" s="95">
        <v>3.5884873900000003E-2</v>
      </c>
      <c r="K26" s="95">
        <v>9.8734745600000007E-2</v>
      </c>
      <c r="L26" s="95">
        <v>0.57427854970000003</v>
      </c>
      <c r="M26" s="95">
        <v>0.33220801649999998</v>
      </c>
      <c r="N26" s="95">
        <v>0.99273899539999999</v>
      </c>
      <c r="O26" s="104">
        <v>16</v>
      </c>
      <c r="P26" s="104">
        <v>232</v>
      </c>
      <c r="Q26" s="105">
        <v>7.13062696E-2</v>
      </c>
      <c r="R26" s="95">
        <v>4.1806856000000003E-2</v>
      </c>
      <c r="S26" s="95">
        <v>0.1216208194</v>
      </c>
      <c r="T26" s="95">
        <v>0.27719337469999999</v>
      </c>
      <c r="U26" s="97">
        <v>6.8965517200000007E-2</v>
      </c>
      <c r="V26" s="95">
        <v>4.2250476600000003E-2</v>
      </c>
      <c r="W26" s="95">
        <v>0.11257251879999999</v>
      </c>
      <c r="X26" s="95">
        <v>0.74377344889999997</v>
      </c>
      <c r="Y26" s="95">
        <v>0.43607427040000002</v>
      </c>
      <c r="Z26" s="95">
        <v>1.2685888182</v>
      </c>
      <c r="AA26" s="104">
        <v>21</v>
      </c>
      <c r="AB26" s="104">
        <v>270</v>
      </c>
      <c r="AC26" s="105">
        <v>7.5226312599999998E-2</v>
      </c>
      <c r="AD26" s="95">
        <v>4.6887013900000003E-2</v>
      </c>
      <c r="AE26" s="95">
        <v>0.1206943592</v>
      </c>
      <c r="AF26" s="95">
        <v>6.9541240700000007E-2</v>
      </c>
      <c r="AG26" s="97">
        <v>7.7777777800000003E-2</v>
      </c>
      <c r="AH26" s="95">
        <v>5.07116949E-2</v>
      </c>
      <c r="AI26" s="95">
        <v>0.119289697</v>
      </c>
      <c r="AJ26" s="95">
        <v>0.64547645129999998</v>
      </c>
      <c r="AK26" s="95">
        <v>0.40231220099999998</v>
      </c>
      <c r="AL26" s="95">
        <v>1.0356132580999999</v>
      </c>
      <c r="AM26" s="95">
        <v>0.87915112289999997</v>
      </c>
      <c r="AN26" s="95">
        <v>1.0549747303999999</v>
      </c>
      <c r="AO26" s="95">
        <v>0.5292207364</v>
      </c>
      <c r="AP26" s="95">
        <v>2.1030386856000001</v>
      </c>
      <c r="AQ26" s="95">
        <v>0.53235668629999999</v>
      </c>
      <c r="AR26" s="95">
        <v>1.2668405978999999</v>
      </c>
      <c r="AS26" s="95">
        <v>0.60296030730000005</v>
      </c>
      <c r="AT26" s="95">
        <v>2.6616762013000002</v>
      </c>
      <c r="AU26" s="94" t="s">
        <v>28</v>
      </c>
      <c r="AV26" s="94" t="s">
        <v>28</v>
      </c>
      <c r="AW26" s="94" t="s">
        <v>28</v>
      </c>
      <c r="AX26" s="94" t="s">
        <v>28</v>
      </c>
      <c r="AY26" s="94" t="s">
        <v>28</v>
      </c>
      <c r="AZ26" s="94" t="s">
        <v>28</v>
      </c>
      <c r="BA26" s="94" t="s">
        <v>28</v>
      </c>
      <c r="BB26" s="94" t="s">
        <v>28</v>
      </c>
      <c r="BC26" s="106" t="s">
        <v>28</v>
      </c>
      <c r="BD26" s="107">
        <v>15</v>
      </c>
      <c r="BE26" s="107">
        <v>16</v>
      </c>
      <c r="BF26" s="107">
        <v>21</v>
      </c>
    </row>
    <row r="27" spans="1:58" x14ac:dyDescent="0.3">
      <c r="A27" s="9"/>
      <c r="B27" t="s">
        <v>205</v>
      </c>
      <c r="C27" s="94">
        <v>6</v>
      </c>
      <c r="D27" s="104">
        <v>179</v>
      </c>
      <c r="E27" s="105">
        <v>3.3258267199999997E-2</v>
      </c>
      <c r="F27" s="95">
        <v>1.45545668E-2</v>
      </c>
      <c r="G27" s="95">
        <v>7.5997613399999997E-2</v>
      </c>
      <c r="H27" s="95">
        <v>1.03677769E-2</v>
      </c>
      <c r="I27" s="97">
        <v>3.3519553100000002E-2</v>
      </c>
      <c r="J27" s="95">
        <v>1.50590177E-2</v>
      </c>
      <c r="K27" s="95">
        <v>7.4610473199999999E-2</v>
      </c>
      <c r="L27" s="95">
        <v>0.3393254778</v>
      </c>
      <c r="M27" s="95">
        <v>0.1484964714</v>
      </c>
      <c r="N27" s="95">
        <v>0.77538394529999999</v>
      </c>
      <c r="O27" s="104">
        <v>7</v>
      </c>
      <c r="P27" s="104">
        <v>192</v>
      </c>
      <c r="Q27" s="105">
        <v>3.6129419400000001E-2</v>
      </c>
      <c r="R27" s="95">
        <v>1.6760730500000001E-2</v>
      </c>
      <c r="S27" s="95">
        <v>7.7880552399999997E-2</v>
      </c>
      <c r="T27" s="95">
        <v>1.2763603199999999E-2</v>
      </c>
      <c r="U27" s="97">
        <v>3.64583333E-2</v>
      </c>
      <c r="V27" s="95">
        <v>1.73809243E-2</v>
      </c>
      <c r="W27" s="95">
        <v>7.6475223300000006E-2</v>
      </c>
      <c r="X27" s="95">
        <v>0.37685470049999997</v>
      </c>
      <c r="Y27" s="95">
        <v>0.1748259496</v>
      </c>
      <c r="Z27" s="95">
        <v>0.81234774160000001</v>
      </c>
      <c r="AA27" s="104">
        <v>13</v>
      </c>
      <c r="AB27" s="104">
        <v>161</v>
      </c>
      <c r="AC27" s="105">
        <v>8.1713311199999999E-2</v>
      </c>
      <c r="AD27" s="95">
        <v>4.5806733699999998E-2</v>
      </c>
      <c r="AE27" s="95">
        <v>0.1457660191</v>
      </c>
      <c r="AF27" s="95">
        <v>0.22923900959999999</v>
      </c>
      <c r="AG27" s="97">
        <v>8.0745341600000006E-2</v>
      </c>
      <c r="AH27" s="95">
        <v>4.6885294100000002E-2</v>
      </c>
      <c r="AI27" s="95">
        <v>0.13905874570000001</v>
      </c>
      <c r="AJ27" s="95">
        <v>0.7011378909</v>
      </c>
      <c r="AK27" s="95">
        <v>0.39304289869999998</v>
      </c>
      <c r="AL27" s="95">
        <v>1.2507396614999999</v>
      </c>
      <c r="AM27" s="95">
        <v>9.0401948900000001E-2</v>
      </c>
      <c r="AN27" s="95">
        <v>2.2616834847999998</v>
      </c>
      <c r="AO27" s="95">
        <v>0.87938464810000005</v>
      </c>
      <c r="AP27" s="95">
        <v>5.8168086022000001</v>
      </c>
      <c r="AQ27" s="95">
        <v>0.8840985213</v>
      </c>
      <c r="AR27" s="95">
        <v>1.0863289762999999</v>
      </c>
      <c r="AS27" s="95">
        <v>0.35682738289999999</v>
      </c>
      <c r="AT27" s="95">
        <v>3.3072311753000001</v>
      </c>
      <c r="AU27" s="94" t="s">
        <v>28</v>
      </c>
      <c r="AV27" s="94" t="s">
        <v>28</v>
      </c>
      <c r="AW27" s="94" t="s">
        <v>28</v>
      </c>
      <c r="AX27" s="94" t="s">
        <v>28</v>
      </c>
      <c r="AY27" s="94" t="s">
        <v>28</v>
      </c>
      <c r="AZ27" s="94" t="s">
        <v>28</v>
      </c>
      <c r="BA27" s="94" t="s">
        <v>28</v>
      </c>
      <c r="BB27" s="94" t="s">
        <v>28</v>
      </c>
      <c r="BC27" s="106" t="s">
        <v>28</v>
      </c>
      <c r="BD27" s="107">
        <v>6</v>
      </c>
      <c r="BE27" s="107">
        <v>7</v>
      </c>
      <c r="BF27" s="107">
        <v>13</v>
      </c>
    </row>
    <row r="28" spans="1:58" x14ac:dyDescent="0.3">
      <c r="A28" s="9"/>
      <c r="B28" t="s">
        <v>73</v>
      </c>
      <c r="C28" s="94">
        <v>31</v>
      </c>
      <c r="D28" s="104">
        <v>366</v>
      </c>
      <c r="E28" s="105">
        <v>8.3136680199999993E-2</v>
      </c>
      <c r="F28" s="95">
        <v>5.52823245E-2</v>
      </c>
      <c r="G28" s="95">
        <v>0.12502563259999999</v>
      </c>
      <c r="H28" s="95">
        <v>0.42911360120000003</v>
      </c>
      <c r="I28" s="97">
        <v>8.4699453600000002E-2</v>
      </c>
      <c r="J28" s="95">
        <v>5.9566255300000003E-2</v>
      </c>
      <c r="K28" s="95">
        <v>0.1204372745</v>
      </c>
      <c r="L28" s="95">
        <v>0.84822199320000002</v>
      </c>
      <c r="M28" s="95">
        <v>0.56403122419999996</v>
      </c>
      <c r="N28" s="95">
        <v>1.2756041135</v>
      </c>
      <c r="O28" s="104">
        <v>45</v>
      </c>
      <c r="P28" s="104">
        <v>381</v>
      </c>
      <c r="Q28" s="105">
        <v>0.1194659307</v>
      </c>
      <c r="R28" s="95">
        <v>8.3626267899999995E-2</v>
      </c>
      <c r="S28" s="95">
        <v>0.17066537749999999</v>
      </c>
      <c r="T28" s="95">
        <v>0.22663162519999999</v>
      </c>
      <c r="U28" s="97">
        <v>0.1181102362</v>
      </c>
      <c r="V28" s="95">
        <v>8.8185646699999995E-2</v>
      </c>
      <c r="W28" s="95">
        <v>0.1581893248</v>
      </c>
      <c r="X28" s="95">
        <v>1.2461118462</v>
      </c>
      <c r="Y28" s="95">
        <v>0.87227950710000002</v>
      </c>
      <c r="Z28" s="95">
        <v>1.7801573012</v>
      </c>
      <c r="AA28" s="104">
        <v>32</v>
      </c>
      <c r="AB28" s="104">
        <v>297</v>
      </c>
      <c r="AC28" s="105">
        <v>0.1103605455</v>
      </c>
      <c r="AD28" s="95">
        <v>7.3934859000000006E-2</v>
      </c>
      <c r="AE28" s="95">
        <v>0.1647321735</v>
      </c>
      <c r="AF28" s="95">
        <v>0.78966989880000005</v>
      </c>
      <c r="AG28" s="97">
        <v>0.10774410769999999</v>
      </c>
      <c r="AH28" s="95">
        <v>7.6194027999999997E-2</v>
      </c>
      <c r="AI28" s="95">
        <v>0.1523583023</v>
      </c>
      <c r="AJ28" s="95">
        <v>0.94694437190000003</v>
      </c>
      <c r="AK28" s="95">
        <v>0.63439518390000005</v>
      </c>
      <c r="AL28" s="95">
        <v>1.4134780122999999</v>
      </c>
      <c r="AM28" s="95">
        <v>0.7583025592</v>
      </c>
      <c r="AN28" s="95">
        <v>0.92378257909999995</v>
      </c>
      <c r="AO28" s="95">
        <v>0.55752744649999997</v>
      </c>
      <c r="AP28" s="95">
        <v>1.5306407943</v>
      </c>
      <c r="AQ28" s="95">
        <v>0.163679612</v>
      </c>
      <c r="AR28" s="95">
        <v>1.4369822124</v>
      </c>
      <c r="AS28" s="95">
        <v>0.86274878160000001</v>
      </c>
      <c r="AT28" s="95">
        <v>2.3934173223999999</v>
      </c>
      <c r="AU28" s="94" t="s">
        <v>28</v>
      </c>
      <c r="AV28" s="94" t="s">
        <v>28</v>
      </c>
      <c r="AW28" s="94" t="s">
        <v>28</v>
      </c>
      <c r="AX28" s="94" t="s">
        <v>28</v>
      </c>
      <c r="AY28" s="94" t="s">
        <v>28</v>
      </c>
      <c r="AZ28" s="94" t="s">
        <v>28</v>
      </c>
      <c r="BA28" s="94" t="s">
        <v>28</v>
      </c>
      <c r="BB28" s="94" t="s">
        <v>28</v>
      </c>
      <c r="BC28" s="106" t="s">
        <v>28</v>
      </c>
      <c r="BD28" s="107">
        <v>31</v>
      </c>
      <c r="BE28" s="107">
        <v>45</v>
      </c>
      <c r="BF28" s="107">
        <v>32</v>
      </c>
    </row>
    <row r="29" spans="1:58" x14ac:dyDescent="0.3">
      <c r="A29" s="9"/>
      <c r="B29" t="s">
        <v>76</v>
      </c>
      <c r="C29" s="94">
        <v>12</v>
      </c>
      <c r="D29" s="104">
        <v>116</v>
      </c>
      <c r="E29" s="105">
        <v>9.5365360600000004E-2</v>
      </c>
      <c r="F29" s="95">
        <v>5.2226689200000002E-2</v>
      </c>
      <c r="G29" s="95">
        <v>0.17413610060000001</v>
      </c>
      <c r="H29" s="95">
        <v>0.92897394779999998</v>
      </c>
      <c r="I29" s="97">
        <v>0.1034482759</v>
      </c>
      <c r="J29" s="95">
        <v>5.87492784E-2</v>
      </c>
      <c r="K29" s="95">
        <v>0.18215620799999999</v>
      </c>
      <c r="L29" s="95">
        <v>0.97298804859999999</v>
      </c>
      <c r="M29" s="95">
        <v>0.53285536870000005</v>
      </c>
      <c r="N29" s="95">
        <v>1.7766654862</v>
      </c>
      <c r="O29" s="104">
        <v>11</v>
      </c>
      <c r="P29" s="104">
        <v>128</v>
      </c>
      <c r="Q29" s="105">
        <v>8.0259610699999998E-2</v>
      </c>
      <c r="R29" s="95">
        <v>4.29862596E-2</v>
      </c>
      <c r="S29" s="95">
        <v>0.14985265480000001</v>
      </c>
      <c r="T29" s="95">
        <v>0.5768992597</v>
      </c>
      <c r="U29" s="97">
        <v>8.59375E-2</v>
      </c>
      <c r="V29" s="95">
        <v>4.7592201399999999E-2</v>
      </c>
      <c r="W29" s="95">
        <v>0.1551778167</v>
      </c>
      <c r="X29" s="95">
        <v>0.83716295669999996</v>
      </c>
      <c r="Y29" s="95">
        <v>0.44837626089999999</v>
      </c>
      <c r="Z29" s="95">
        <v>1.5630662843000001</v>
      </c>
      <c r="AA29" s="104">
        <v>13</v>
      </c>
      <c r="AB29" s="104">
        <v>161</v>
      </c>
      <c r="AC29" s="105">
        <v>7.7429864500000001E-2</v>
      </c>
      <c r="AD29" s="95">
        <v>4.33813501E-2</v>
      </c>
      <c r="AE29" s="95">
        <v>0.13820187510000001</v>
      </c>
      <c r="AF29" s="95">
        <v>0.16656520690000001</v>
      </c>
      <c r="AG29" s="97">
        <v>8.0745341600000006E-2</v>
      </c>
      <c r="AH29" s="95">
        <v>4.6885294100000002E-2</v>
      </c>
      <c r="AI29" s="95">
        <v>0.13905874570000001</v>
      </c>
      <c r="AJ29" s="95">
        <v>0.66438394339999995</v>
      </c>
      <c r="AK29" s="95">
        <v>0.37223198819999997</v>
      </c>
      <c r="AL29" s="95">
        <v>1.1858358178999999</v>
      </c>
      <c r="AM29" s="95">
        <v>0.93264867689999997</v>
      </c>
      <c r="AN29" s="95">
        <v>0.96474258729999995</v>
      </c>
      <c r="AO29" s="95">
        <v>0.41965515489999999</v>
      </c>
      <c r="AP29" s="95">
        <v>2.2178406456999999</v>
      </c>
      <c r="AQ29" s="95">
        <v>0.69021555990000005</v>
      </c>
      <c r="AR29" s="95">
        <v>0.84160129269999995</v>
      </c>
      <c r="AS29" s="95">
        <v>0.36042171810000001</v>
      </c>
      <c r="AT29" s="95">
        <v>1.965177736</v>
      </c>
      <c r="AU29" s="94" t="s">
        <v>28</v>
      </c>
      <c r="AV29" s="94" t="s">
        <v>28</v>
      </c>
      <c r="AW29" s="94" t="s">
        <v>28</v>
      </c>
      <c r="AX29" s="94" t="s">
        <v>28</v>
      </c>
      <c r="AY29" s="94" t="s">
        <v>28</v>
      </c>
      <c r="AZ29" s="94" t="s">
        <v>28</v>
      </c>
      <c r="BA29" s="94" t="s">
        <v>28</v>
      </c>
      <c r="BB29" s="94" t="s">
        <v>28</v>
      </c>
      <c r="BC29" s="106" t="s">
        <v>28</v>
      </c>
      <c r="BD29" s="107">
        <v>12</v>
      </c>
      <c r="BE29" s="107">
        <v>11</v>
      </c>
      <c r="BF29" s="107">
        <v>13</v>
      </c>
    </row>
    <row r="30" spans="1:58" x14ac:dyDescent="0.3">
      <c r="A30" s="9"/>
      <c r="B30" t="s">
        <v>72</v>
      </c>
      <c r="C30" s="94">
        <v>19</v>
      </c>
      <c r="D30" s="104">
        <v>303</v>
      </c>
      <c r="E30" s="105">
        <v>6.0071175499999997E-2</v>
      </c>
      <c r="F30" s="95">
        <v>3.6699510400000003E-2</v>
      </c>
      <c r="G30" s="95">
        <v>9.8326819300000007E-2</v>
      </c>
      <c r="H30" s="95">
        <v>5.1505448199999998E-2</v>
      </c>
      <c r="I30" s="97">
        <v>6.2706270600000003E-2</v>
      </c>
      <c r="J30" s="95">
        <v>3.9997417E-2</v>
      </c>
      <c r="K30" s="95">
        <v>9.8308257699999999E-2</v>
      </c>
      <c r="L30" s="95">
        <v>0.61289062930000004</v>
      </c>
      <c r="M30" s="95">
        <v>0.37443558999999998</v>
      </c>
      <c r="N30" s="95">
        <v>1.0032030436999999</v>
      </c>
      <c r="O30" s="104">
        <v>29</v>
      </c>
      <c r="P30" s="104">
        <v>322</v>
      </c>
      <c r="Q30" s="105">
        <v>9.02683923E-2</v>
      </c>
      <c r="R30" s="95">
        <v>5.94841339E-2</v>
      </c>
      <c r="S30" s="95">
        <v>0.1369841352</v>
      </c>
      <c r="T30" s="95">
        <v>0.77719969119999999</v>
      </c>
      <c r="U30" s="97">
        <v>9.0062111799999997E-2</v>
      </c>
      <c r="V30" s="95">
        <v>6.2586111299999997E-2</v>
      </c>
      <c r="W30" s="95">
        <v>0.12960038290000001</v>
      </c>
      <c r="X30" s="95">
        <v>0.94156143380000001</v>
      </c>
      <c r="Y30" s="95">
        <v>0.62046044060000005</v>
      </c>
      <c r="Z30" s="95">
        <v>1.4288387712999999</v>
      </c>
      <c r="AA30" s="104">
        <v>41</v>
      </c>
      <c r="AB30" s="104">
        <v>372</v>
      </c>
      <c r="AC30" s="105">
        <v>0.111483026</v>
      </c>
      <c r="AD30" s="95">
        <v>7.7423162200000006E-2</v>
      </c>
      <c r="AE30" s="95">
        <v>0.16052644629999999</v>
      </c>
      <c r="AF30" s="95">
        <v>0.81136719300000004</v>
      </c>
      <c r="AG30" s="97">
        <v>0.1102150538</v>
      </c>
      <c r="AH30" s="95">
        <v>8.1153185099999997E-2</v>
      </c>
      <c r="AI30" s="95">
        <v>0.14968430460000001</v>
      </c>
      <c r="AJ30" s="95">
        <v>0.95657577199999999</v>
      </c>
      <c r="AK30" s="95">
        <v>0.66432643410000003</v>
      </c>
      <c r="AL30" s="95">
        <v>1.3773909340999999</v>
      </c>
      <c r="AM30" s="95">
        <v>0.42949445850000001</v>
      </c>
      <c r="AN30" s="95">
        <v>1.2350172989999999</v>
      </c>
      <c r="AO30" s="95">
        <v>0.73156288709999995</v>
      </c>
      <c r="AP30" s="95">
        <v>2.0849441049999999</v>
      </c>
      <c r="AQ30" s="95">
        <v>0.19736396489999999</v>
      </c>
      <c r="AR30" s="95">
        <v>1.5026906243</v>
      </c>
      <c r="AS30" s="95">
        <v>0.80901103379999995</v>
      </c>
      <c r="AT30" s="95">
        <v>2.7911598458000002</v>
      </c>
      <c r="AU30" s="94" t="s">
        <v>28</v>
      </c>
      <c r="AV30" s="94" t="s">
        <v>28</v>
      </c>
      <c r="AW30" s="94" t="s">
        <v>28</v>
      </c>
      <c r="AX30" s="94" t="s">
        <v>28</v>
      </c>
      <c r="AY30" s="94" t="s">
        <v>28</v>
      </c>
      <c r="AZ30" s="94" t="s">
        <v>28</v>
      </c>
      <c r="BA30" s="94" t="s">
        <v>28</v>
      </c>
      <c r="BB30" s="94" t="s">
        <v>28</v>
      </c>
      <c r="BC30" s="106" t="s">
        <v>28</v>
      </c>
      <c r="BD30" s="107">
        <v>19</v>
      </c>
      <c r="BE30" s="107">
        <v>29</v>
      </c>
      <c r="BF30" s="107">
        <v>41</v>
      </c>
    </row>
    <row r="31" spans="1:58" x14ac:dyDescent="0.3">
      <c r="A31" s="9"/>
      <c r="B31" t="s">
        <v>78</v>
      </c>
      <c r="C31" s="94">
        <v>60</v>
      </c>
      <c r="D31" s="104">
        <v>330</v>
      </c>
      <c r="E31" s="105">
        <v>0.16458348789999999</v>
      </c>
      <c r="F31" s="95">
        <v>0.1195379548</v>
      </c>
      <c r="G31" s="95">
        <v>0.22660354639999999</v>
      </c>
      <c r="H31" s="95">
        <v>1.4891482999999999E-3</v>
      </c>
      <c r="I31" s="97">
        <v>0.18181818180000001</v>
      </c>
      <c r="J31" s="95">
        <v>0.1411717063</v>
      </c>
      <c r="K31" s="95">
        <v>0.2341676822</v>
      </c>
      <c r="L31" s="95">
        <v>1.6792026551999999</v>
      </c>
      <c r="M31" s="95">
        <v>1.21961476</v>
      </c>
      <c r="N31" s="95">
        <v>2.3119772321999998</v>
      </c>
      <c r="O31" s="104">
        <v>58</v>
      </c>
      <c r="P31" s="104">
        <v>283</v>
      </c>
      <c r="Q31" s="105">
        <v>0.1893691311</v>
      </c>
      <c r="R31" s="95">
        <v>0.13738460669999999</v>
      </c>
      <c r="S31" s="95">
        <v>0.26102391429999999</v>
      </c>
      <c r="T31" s="95">
        <v>3.2201900000000001E-5</v>
      </c>
      <c r="U31" s="97">
        <v>0.20494699650000001</v>
      </c>
      <c r="V31" s="95">
        <v>0.1584430959</v>
      </c>
      <c r="W31" s="95">
        <v>0.26510004190000003</v>
      </c>
      <c r="X31" s="95">
        <v>1.9752503187999999</v>
      </c>
      <c r="Y31" s="95">
        <v>1.4330159654000001</v>
      </c>
      <c r="Z31" s="95">
        <v>2.7226590045000001</v>
      </c>
      <c r="AA31" s="104">
        <v>55</v>
      </c>
      <c r="AB31" s="104">
        <v>263</v>
      </c>
      <c r="AC31" s="105">
        <v>0.2055993424</v>
      </c>
      <c r="AD31" s="95">
        <v>0.14800585290000001</v>
      </c>
      <c r="AE31" s="95">
        <v>0.28560417560000001</v>
      </c>
      <c r="AF31" s="95">
        <v>7.1160009999999998E-4</v>
      </c>
      <c r="AG31" s="97">
        <v>0.2091254753</v>
      </c>
      <c r="AH31" s="95">
        <v>0.16055762979999999</v>
      </c>
      <c r="AI31" s="95">
        <v>0.27238484070000002</v>
      </c>
      <c r="AJ31" s="95">
        <v>1.7641371673999999</v>
      </c>
      <c r="AK31" s="95">
        <v>1.2699584690000001</v>
      </c>
      <c r="AL31" s="95">
        <v>2.4506155290999998</v>
      </c>
      <c r="AM31" s="95">
        <v>0.70293382459999998</v>
      </c>
      <c r="AN31" s="95">
        <v>1.0857067423</v>
      </c>
      <c r="AO31" s="95">
        <v>0.71149656719999999</v>
      </c>
      <c r="AP31" s="95">
        <v>1.6567319991</v>
      </c>
      <c r="AQ31" s="95">
        <v>0.50754165520000005</v>
      </c>
      <c r="AR31" s="95">
        <v>1.150596172</v>
      </c>
      <c r="AS31" s="95">
        <v>0.75985843990000002</v>
      </c>
      <c r="AT31" s="95">
        <v>1.7422607704999999</v>
      </c>
      <c r="AU31" s="94">
        <v>1</v>
      </c>
      <c r="AV31" s="94">
        <v>2</v>
      </c>
      <c r="AW31" s="94">
        <v>3</v>
      </c>
      <c r="AX31" s="94" t="s">
        <v>28</v>
      </c>
      <c r="AY31" s="94" t="s">
        <v>28</v>
      </c>
      <c r="AZ31" s="94" t="s">
        <v>28</v>
      </c>
      <c r="BA31" s="94" t="s">
        <v>28</v>
      </c>
      <c r="BB31" s="94" t="s">
        <v>28</v>
      </c>
      <c r="BC31" s="106" t="s">
        <v>229</v>
      </c>
      <c r="BD31" s="107">
        <v>60</v>
      </c>
      <c r="BE31" s="107">
        <v>58</v>
      </c>
      <c r="BF31" s="107">
        <v>55</v>
      </c>
    </row>
    <row r="32" spans="1:58" x14ac:dyDescent="0.3">
      <c r="A32" s="9"/>
      <c r="B32" t="s">
        <v>182</v>
      </c>
      <c r="C32" s="94">
        <v>33</v>
      </c>
      <c r="D32" s="104">
        <v>456</v>
      </c>
      <c r="E32" s="105">
        <v>6.9780257200000001E-2</v>
      </c>
      <c r="F32" s="95">
        <v>4.6996057299999998E-2</v>
      </c>
      <c r="G32" s="95">
        <v>0.1036104851</v>
      </c>
      <c r="H32" s="95">
        <v>9.2069567000000005E-2</v>
      </c>
      <c r="I32" s="97">
        <v>7.2368421099999997E-2</v>
      </c>
      <c r="J32" s="95">
        <v>5.1448643400000001E-2</v>
      </c>
      <c r="K32" s="95">
        <v>0.101794489</v>
      </c>
      <c r="L32" s="95">
        <v>0.71194987210000005</v>
      </c>
      <c r="M32" s="95">
        <v>0.47948858770000002</v>
      </c>
      <c r="N32" s="95">
        <v>1.0571109165999999</v>
      </c>
      <c r="O32" s="104">
        <v>40</v>
      </c>
      <c r="P32" s="104">
        <v>525</v>
      </c>
      <c r="Q32" s="105">
        <v>7.75257788E-2</v>
      </c>
      <c r="R32" s="95">
        <v>5.3463428E-2</v>
      </c>
      <c r="S32" s="95">
        <v>0.1124179015</v>
      </c>
      <c r="T32" s="95">
        <v>0.262627163</v>
      </c>
      <c r="U32" s="97">
        <v>7.6190476199999996E-2</v>
      </c>
      <c r="V32" s="95">
        <v>5.5887400099999998E-2</v>
      </c>
      <c r="W32" s="95">
        <v>0.1038693632</v>
      </c>
      <c r="X32" s="95">
        <v>0.80864720909999999</v>
      </c>
      <c r="Y32" s="95">
        <v>0.55766033550000005</v>
      </c>
      <c r="Z32" s="95">
        <v>1.1725960537</v>
      </c>
      <c r="AA32" s="104">
        <v>41</v>
      </c>
      <c r="AB32" s="104">
        <v>497</v>
      </c>
      <c r="AC32" s="105">
        <v>8.4107881100000004E-2</v>
      </c>
      <c r="AD32" s="95">
        <v>5.8279726099999998E-2</v>
      </c>
      <c r="AE32" s="95">
        <v>0.12138244519999999</v>
      </c>
      <c r="AF32" s="95">
        <v>8.1398540599999999E-2</v>
      </c>
      <c r="AG32" s="97">
        <v>8.2494969799999998E-2</v>
      </c>
      <c r="AH32" s="95">
        <v>6.07424243E-2</v>
      </c>
      <c r="AI32" s="95">
        <v>0.1120373467</v>
      </c>
      <c r="AJ32" s="95">
        <v>0.72168440489999997</v>
      </c>
      <c r="AK32" s="95">
        <v>0.50006692480000003</v>
      </c>
      <c r="AL32" s="95">
        <v>1.0415173538</v>
      </c>
      <c r="AM32" s="95">
        <v>0.74440464480000001</v>
      </c>
      <c r="AN32" s="95">
        <v>1.0849021105000001</v>
      </c>
      <c r="AO32" s="95">
        <v>0.6647125854</v>
      </c>
      <c r="AP32" s="95">
        <v>1.7707090482000001</v>
      </c>
      <c r="AQ32" s="95">
        <v>0.68637337330000003</v>
      </c>
      <c r="AR32" s="95">
        <v>1.1109987547</v>
      </c>
      <c r="AS32" s="95">
        <v>0.66652883510000005</v>
      </c>
      <c r="AT32" s="95">
        <v>1.8518602166</v>
      </c>
      <c r="AU32" s="94" t="s">
        <v>28</v>
      </c>
      <c r="AV32" s="94" t="s">
        <v>28</v>
      </c>
      <c r="AW32" s="94" t="s">
        <v>28</v>
      </c>
      <c r="AX32" s="94" t="s">
        <v>28</v>
      </c>
      <c r="AY32" s="94" t="s">
        <v>28</v>
      </c>
      <c r="AZ32" s="94" t="s">
        <v>28</v>
      </c>
      <c r="BA32" s="94" t="s">
        <v>28</v>
      </c>
      <c r="BB32" s="94" t="s">
        <v>28</v>
      </c>
      <c r="BC32" s="106" t="s">
        <v>28</v>
      </c>
      <c r="BD32" s="107">
        <v>33</v>
      </c>
      <c r="BE32" s="107">
        <v>40</v>
      </c>
      <c r="BF32" s="107">
        <v>41</v>
      </c>
    </row>
    <row r="33" spans="1:93" x14ac:dyDescent="0.3">
      <c r="A33" s="9"/>
      <c r="B33" t="s">
        <v>71</v>
      </c>
      <c r="C33" s="94">
        <v>73</v>
      </c>
      <c r="D33" s="104">
        <v>1173</v>
      </c>
      <c r="E33" s="105">
        <v>5.7807571100000003E-2</v>
      </c>
      <c r="F33" s="95">
        <v>4.25496099E-2</v>
      </c>
      <c r="G33" s="95">
        <v>7.8536919400000002E-2</v>
      </c>
      <c r="H33" s="95">
        <v>7.3331839999999998E-4</v>
      </c>
      <c r="I33" s="97">
        <v>6.22335891E-2</v>
      </c>
      <c r="J33" s="95">
        <v>4.9476531099999999E-2</v>
      </c>
      <c r="K33" s="95">
        <v>7.8279934400000001E-2</v>
      </c>
      <c r="L33" s="95">
        <v>0.58979566039999998</v>
      </c>
      <c r="M33" s="95">
        <v>0.43412263760000003</v>
      </c>
      <c r="N33" s="95">
        <v>0.80129182610000005</v>
      </c>
      <c r="O33" s="104">
        <v>141</v>
      </c>
      <c r="P33" s="104">
        <v>1408</v>
      </c>
      <c r="Q33" s="105">
        <v>9.78774372E-2</v>
      </c>
      <c r="R33" s="95">
        <v>7.53121915E-2</v>
      </c>
      <c r="S33" s="95">
        <v>0.12720374370000001</v>
      </c>
      <c r="T33" s="95">
        <v>0.87689571759999996</v>
      </c>
      <c r="U33" s="97">
        <v>0.1001420455</v>
      </c>
      <c r="V33" s="95">
        <v>8.4904822099999999E-2</v>
      </c>
      <c r="W33" s="95">
        <v>0.1181137775</v>
      </c>
      <c r="X33" s="95">
        <v>1.0209290068000001</v>
      </c>
      <c r="Y33" s="95">
        <v>0.78555797049999998</v>
      </c>
      <c r="Z33" s="95">
        <v>1.3268225595000001</v>
      </c>
      <c r="AA33" s="104">
        <v>131</v>
      </c>
      <c r="AB33" s="104">
        <v>1274</v>
      </c>
      <c r="AC33" s="105">
        <v>9.9329722999999995E-2</v>
      </c>
      <c r="AD33" s="95">
        <v>7.6339320099999997E-2</v>
      </c>
      <c r="AE33" s="95">
        <v>0.12924393179999999</v>
      </c>
      <c r="AF33" s="95">
        <v>0.23408911499999999</v>
      </c>
      <c r="AG33" s="97">
        <v>0.1028257457</v>
      </c>
      <c r="AH33" s="95">
        <v>8.6642713199999999E-2</v>
      </c>
      <c r="AI33" s="95">
        <v>0.12203142760000001</v>
      </c>
      <c r="AJ33" s="95">
        <v>0.852294828</v>
      </c>
      <c r="AK33" s="95">
        <v>0.65502656889999999</v>
      </c>
      <c r="AL33" s="95">
        <v>1.1089725339000001</v>
      </c>
      <c r="AM33" s="95">
        <v>0.92914692489999995</v>
      </c>
      <c r="AN33" s="95">
        <v>1.0148378002</v>
      </c>
      <c r="AO33" s="95">
        <v>0.73349963610000002</v>
      </c>
      <c r="AP33" s="95">
        <v>1.4040848964999999</v>
      </c>
      <c r="AQ33" s="95">
        <v>4.0960668999999996E-3</v>
      </c>
      <c r="AR33" s="95">
        <v>1.6931594817</v>
      </c>
      <c r="AS33" s="95">
        <v>1.1818248564</v>
      </c>
      <c r="AT33" s="95">
        <v>2.4257308645000002</v>
      </c>
      <c r="AU33" s="94">
        <v>1</v>
      </c>
      <c r="AV33" s="94" t="s">
        <v>28</v>
      </c>
      <c r="AW33" s="94" t="s">
        <v>28</v>
      </c>
      <c r="AX33" s="94" t="s">
        <v>227</v>
      </c>
      <c r="AY33" s="94" t="s">
        <v>28</v>
      </c>
      <c r="AZ33" s="94" t="s">
        <v>28</v>
      </c>
      <c r="BA33" s="94" t="s">
        <v>28</v>
      </c>
      <c r="BB33" s="94" t="s">
        <v>28</v>
      </c>
      <c r="BC33" s="106" t="s">
        <v>443</v>
      </c>
      <c r="BD33" s="107">
        <v>73</v>
      </c>
      <c r="BE33" s="107">
        <v>141</v>
      </c>
      <c r="BF33" s="107">
        <v>131</v>
      </c>
    </row>
    <row r="34" spans="1:93" x14ac:dyDescent="0.3">
      <c r="A34" s="9"/>
      <c r="B34" t="s">
        <v>77</v>
      </c>
      <c r="C34" s="94">
        <v>106</v>
      </c>
      <c r="D34" s="104">
        <v>596</v>
      </c>
      <c r="E34" s="105">
        <v>0.1617170919</v>
      </c>
      <c r="F34" s="95">
        <v>0.12328434739999999</v>
      </c>
      <c r="G34" s="95">
        <v>0.21213088569999999</v>
      </c>
      <c r="H34" s="95">
        <v>2.9820680000000003E-4</v>
      </c>
      <c r="I34" s="97">
        <v>0.17785234899999999</v>
      </c>
      <c r="J34" s="95">
        <v>0.1470224322</v>
      </c>
      <c r="K34" s="95">
        <v>0.2151471552</v>
      </c>
      <c r="L34" s="95">
        <v>1.64995756</v>
      </c>
      <c r="M34" s="95">
        <v>1.2578382324999999</v>
      </c>
      <c r="N34" s="95">
        <v>2.1643164274000002</v>
      </c>
      <c r="O34" s="104">
        <v>78</v>
      </c>
      <c r="P34" s="104">
        <v>593</v>
      </c>
      <c r="Q34" s="105">
        <v>0.1242134788</v>
      </c>
      <c r="R34" s="95">
        <v>9.2630635700000005E-2</v>
      </c>
      <c r="S34" s="95">
        <v>0.16656463799999999</v>
      </c>
      <c r="T34" s="95">
        <v>8.3583057399999994E-2</v>
      </c>
      <c r="U34" s="97">
        <v>0.13153456999999999</v>
      </c>
      <c r="V34" s="95">
        <v>0.10535625229999999</v>
      </c>
      <c r="W34" s="95">
        <v>0.16421752610000001</v>
      </c>
      <c r="X34" s="95">
        <v>1.2956320393</v>
      </c>
      <c r="Y34" s="95">
        <v>0.96620125820000002</v>
      </c>
      <c r="Z34" s="95">
        <v>1.7373837667000001</v>
      </c>
      <c r="AA34" s="104">
        <v>91</v>
      </c>
      <c r="AB34" s="104">
        <v>542</v>
      </c>
      <c r="AC34" s="105">
        <v>0.15930237999999999</v>
      </c>
      <c r="AD34" s="95">
        <v>0.1205394295</v>
      </c>
      <c r="AE34" s="95">
        <v>0.21053068180000001</v>
      </c>
      <c r="AF34" s="95">
        <v>2.8026362900000001E-2</v>
      </c>
      <c r="AG34" s="97">
        <v>0.16789667899999999</v>
      </c>
      <c r="AH34" s="95">
        <v>0.13671366900000001</v>
      </c>
      <c r="AI34" s="95">
        <v>0.2061922192</v>
      </c>
      <c r="AJ34" s="95">
        <v>1.3668878803</v>
      </c>
      <c r="AK34" s="95">
        <v>1.0342838899</v>
      </c>
      <c r="AL34" s="95">
        <v>1.8064503328999999</v>
      </c>
      <c r="AM34" s="95">
        <v>0.17859797350000001</v>
      </c>
      <c r="AN34" s="95">
        <v>1.2824886763000001</v>
      </c>
      <c r="AO34" s="95">
        <v>0.89249418570000005</v>
      </c>
      <c r="AP34" s="95">
        <v>1.8428996302</v>
      </c>
      <c r="AQ34" s="95">
        <v>0.14608038500000001</v>
      </c>
      <c r="AR34" s="95">
        <v>0.76809122230000004</v>
      </c>
      <c r="AS34" s="95">
        <v>0.53814597119999996</v>
      </c>
      <c r="AT34" s="95">
        <v>1.0962901468999999</v>
      </c>
      <c r="AU34" s="94">
        <v>1</v>
      </c>
      <c r="AV34" s="94" t="s">
        <v>28</v>
      </c>
      <c r="AW34" s="94" t="s">
        <v>28</v>
      </c>
      <c r="AX34" s="94" t="s">
        <v>28</v>
      </c>
      <c r="AY34" s="94" t="s">
        <v>28</v>
      </c>
      <c r="AZ34" s="94" t="s">
        <v>28</v>
      </c>
      <c r="BA34" s="94" t="s">
        <v>28</v>
      </c>
      <c r="BB34" s="94" t="s">
        <v>28</v>
      </c>
      <c r="BC34" s="106">
        <v>-1</v>
      </c>
      <c r="BD34" s="107">
        <v>106</v>
      </c>
      <c r="BE34" s="107">
        <v>78</v>
      </c>
      <c r="BF34" s="107">
        <v>91</v>
      </c>
    </row>
    <row r="35" spans="1:93" x14ac:dyDescent="0.3">
      <c r="A35" s="9"/>
      <c r="B35" t="s">
        <v>79</v>
      </c>
      <c r="C35" s="94">
        <v>76</v>
      </c>
      <c r="D35" s="104">
        <v>938</v>
      </c>
      <c r="E35" s="105">
        <v>7.4267420200000003E-2</v>
      </c>
      <c r="F35" s="95">
        <v>5.5164469700000003E-2</v>
      </c>
      <c r="G35" s="95">
        <v>9.9985547399999999E-2</v>
      </c>
      <c r="H35" s="95">
        <v>6.7456632000000002E-2</v>
      </c>
      <c r="I35" s="97">
        <v>8.1023454199999997E-2</v>
      </c>
      <c r="J35" s="95">
        <v>6.4709976299999999E-2</v>
      </c>
      <c r="K35" s="95">
        <v>0.1014495832</v>
      </c>
      <c r="L35" s="95">
        <v>0.7577312329</v>
      </c>
      <c r="M35" s="95">
        <v>0.56282878219999999</v>
      </c>
      <c r="N35" s="95">
        <v>1.0201266165</v>
      </c>
      <c r="O35" s="104">
        <v>83</v>
      </c>
      <c r="P35" s="104">
        <v>950</v>
      </c>
      <c r="Q35" s="105">
        <v>7.9996547599999995E-2</v>
      </c>
      <c r="R35" s="95">
        <v>5.9832841900000003E-2</v>
      </c>
      <c r="S35" s="95">
        <v>0.10695543489999999</v>
      </c>
      <c r="T35" s="95">
        <v>0.22185364799999999</v>
      </c>
      <c r="U35" s="97">
        <v>8.7368421099999996E-2</v>
      </c>
      <c r="V35" s="95">
        <v>7.0456810600000003E-2</v>
      </c>
      <c r="W35" s="95">
        <v>0.1083392924</v>
      </c>
      <c r="X35" s="95">
        <v>0.83441902670000001</v>
      </c>
      <c r="Y35" s="95">
        <v>0.62409770409999998</v>
      </c>
      <c r="Z35" s="95">
        <v>1.1156187687000001</v>
      </c>
      <c r="AA35" s="104">
        <v>78</v>
      </c>
      <c r="AB35" s="104">
        <v>837</v>
      </c>
      <c r="AC35" s="105">
        <v>9.12171539E-2</v>
      </c>
      <c r="AD35" s="95">
        <v>6.8014671900000004E-2</v>
      </c>
      <c r="AE35" s="95">
        <v>0.12233491589999999</v>
      </c>
      <c r="AF35" s="95">
        <v>0.1018099656</v>
      </c>
      <c r="AG35" s="97">
        <v>9.3189964200000003E-2</v>
      </c>
      <c r="AH35" s="95">
        <v>7.4643079599999995E-2</v>
      </c>
      <c r="AI35" s="95">
        <v>0.1163452724</v>
      </c>
      <c r="AJ35" s="95">
        <v>0.78268524419999996</v>
      </c>
      <c r="AK35" s="95">
        <v>0.58359724940000002</v>
      </c>
      <c r="AL35" s="95">
        <v>1.0496899910999999</v>
      </c>
      <c r="AM35" s="95">
        <v>0.48875147870000002</v>
      </c>
      <c r="AN35" s="95">
        <v>1.1402636326</v>
      </c>
      <c r="AO35" s="95">
        <v>0.7863524502</v>
      </c>
      <c r="AP35" s="95">
        <v>1.6534585116</v>
      </c>
      <c r="AQ35" s="95">
        <v>0.69671319499999995</v>
      </c>
      <c r="AR35" s="95">
        <v>1.0771418660000001</v>
      </c>
      <c r="AS35" s="95">
        <v>0.74128368529999999</v>
      </c>
      <c r="AT35" s="95">
        <v>1.5651694789999999</v>
      </c>
      <c r="AU35" s="94" t="s">
        <v>28</v>
      </c>
      <c r="AV35" s="94" t="s">
        <v>28</v>
      </c>
      <c r="AW35" s="94" t="s">
        <v>28</v>
      </c>
      <c r="AX35" s="94" t="s">
        <v>28</v>
      </c>
      <c r="AY35" s="94" t="s">
        <v>28</v>
      </c>
      <c r="AZ35" s="94" t="s">
        <v>28</v>
      </c>
      <c r="BA35" s="94" t="s">
        <v>28</v>
      </c>
      <c r="BB35" s="94" t="s">
        <v>28</v>
      </c>
      <c r="BC35" s="106" t="s">
        <v>28</v>
      </c>
      <c r="BD35" s="107">
        <v>76</v>
      </c>
      <c r="BE35" s="107">
        <v>83</v>
      </c>
      <c r="BF35" s="107">
        <v>78</v>
      </c>
    </row>
    <row r="36" spans="1:93" x14ac:dyDescent="0.3">
      <c r="A36" s="9"/>
      <c r="B36" t="s">
        <v>80</v>
      </c>
      <c r="C36" s="94">
        <v>182</v>
      </c>
      <c r="D36" s="104">
        <v>594</v>
      </c>
      <c r="E36" s="105">
        <v>0.25348256229999999</v>
      </c>
      <c r="F36" s="95">
        <v>0.1981985194</v>
      </c>
      <c r="G36" s="95">
        <v>0.32418713100000002</v>
      </c>
      <c r="H36" s="95">
        <v>3.7399240000000001E-14</v>
      </c>
      <c r="I36" s="97">
        <v>0.30639730640000001</v>
      </c>
      <c r="J36" s="95">
        <v>0.26496571769999999</v>
      </c>
      <c r="K36" s="95">
        <v>0.3543073806</v>
      </c>
      <c r="L36" s="95">
        <v>2.5862168622000001</v>
      </c>
      <c r="M36" s="95">
        <v>2.0221681061000001</v>
      </c>
      <c r="N36" s="95">
        <v>3.3075972458999998</v>
      </c>
      <c r="O36" s="104">
        <v>122</v>
      </c>
      <c r="P36" s="104">
        <v>577</v>
      </c>
      <c r="Q36" s="105">
        <v>0.18109677339999999</v>
      </c>
      <c r="R36" s="95">
        <v>0.13892518919999999</v>
      </c>
      <c r="S36" s="95">
        <v>0.23606979810000001</v>
      </c>
      <c r="T36" s="95">
        <v>2.5709422E-6</v>
      </c>
      <c r="U36" s="97">
        <v>0.21143847490000001</v>
      </c>
      <c r="V36" s="95">
        <v>0.17705975169999999</v>
      </c>
      <c r="W36" s="95">
        <v>0.25249232669999999</v>
      </c>
      <c r="X36" s="95">
        <v>1.8889639369</v>
      </c>
      <c r="Y36" s="95">
        <v>1.4490852998999999</v>
      </c>
      <c r="Z36" s="95">
        <v>2.4623704039000001</v>
      </c>
      <c r="AA36" s="104">
        <v>109</v>
      </c>
      <c r="AB36" s="104">
        <v>492</v>
      </c>
      <c r="AC36" s="105">
        <v>0.19539564449999999</v>
      </c>
      <c r="AD36" s="95">
        <v>0.1495808985</v>
      </c>
      <c r="AE36" s="95">
        <v>0.25524287029999998</v>
      </c>
      <c r="AF36" s="95">
        <v>1.5023449999999999E-4</v>
      </c>
      <c r="AG36" s="97">
        <v>0.22154471540000001</v>
      </c>
      <c r="AH36" s="95">
        <v>0.1836246893</v>
      </c>
      <c r="AI36" s="95">
        <v>0.26729554249999998</v>
      </c>
      <c r="AJ36" s="95">
        <v>1.6765847333999999</v>
      </c>
      <c r="AK36" s="95">
        <v>1.2834730862999999</v>
      </c>
      <c r="AL36" s="95">
        <v>2.1901015288000001</v>
      </c>
      <c r="AM36" s="95">
        <v>0.65239364460000004</v>
      </c>
      <c r="AN36" s="95">
        <v>1.0789570721999999</v>
      </c>
      <c r="AO36" s="95">
        <v>0.7751674945</v>
      </c>
      <c r="AP36" s="95">
        <v>1.5018023484</v>
      </c>
      <c r="AQ36" s="95">
        <v>3.4986229299999998E-2</v>
      </c>
      <c r="AR36" s="95">
        <v>0.7144348385</v>
      </c>
      <c r="AS36" s="95">
        <v>0.52265388530000001</v>
      </c>
      <c r="AT36" s="95">
        <v>0.97658728419999996</v>
      </c>
      <c r="AU36" s="94">
        <v>1</v>
      </c>
      <c r="AV36" s="94">
        <v>2</v>
      </c>
      <c r="AW36" s="94">
        <v>3</v>
      </c>
      <c r="AX36" s="94" t="s">
        <v>28</v>
      </c>
      <c r="AY36" s="94" t="s">
        <v>28</v>
      </c>
      <c r="AZ36" s="94" t="s">
        <v>28</v>
      </c>
      <c r="BA36" s="94" t="s">
        <v>28</v>
      </c>
      <c r="BB36" s="94" t="s">
        <v>28</v>
      </c>
      <c r="BC36" s="106" t="s">
        <v>229</v>
      </c>
      <c r="BD36" s="107">
        <v>182</v>
      </c>
      <c r="BE36" s="107">
        <v>122</v>
      </c>
      <c r="BF36" s="107">
        <v>109</v>
      </c>
      <c r="BQ36" s="46"/>
    </row>
    <row r="37" spans="1:93" s="3" customFormat="1" x14ac:dyDescent="0.3">
      <c r="A37" s="9"/>
      <c r="B37" s="3" t="s">
        <v>134</v>
      </c>
      <c r="C37" s="100">
        <v>27</v>
      </c>
      <c r="D37" s="101">
        <v>627</v>
      </c>
      <c r="E37" s="96">
        <v>4.56910196E-2</v>
      </c>
      <c r="F37" s="102">
        <v>2.98122314E-2</v>
      </c>
      <c r="G37" s="102">
        <v>7.0027273299999998E-2</v>
      </c>
      <c r="H37" s="102">
        <v>4.5957490000000001E-4</v>
      </c>
      <c r="I37" s="103">
        <v>4.3062201000000001E-2</v>
      </c>
      <c r="J37" s="102">
        <v>2.9531289400000001E-2</v>
      </c>
      <c r="K37" s="102">
        <v>6.2792827100000004E-2</v>
      </c>
      <c r="L37" s="102">
        <v>0.46617362690000003</v>
      </c>
      <c r="M37" s="102">
        <v>0.30416646749999998</v>
      </c>
      <c r="N37" s="102">
        <v>0.71447011309999997</v>
      </c>
      <c r="O37" s="101">
        <v>17</v>
      </c>
      <c r="P37" s="101">
        <v>715</v>
      </c>
      <c r="Q37" s="96">
        <v>2.5852678899999999E-2</v>
      </c>
      <c r="R37" s="102">
        <v>1.5412672299999999E-2</v>
      </c>
      <c r="S37" s="102">
        <v>4.3364381700000003E-2</v>
      </c>
      <c r="T37" s="102">
        <v>6.8231173E-7</v>
      </c>
      <c r="U37" s="103">
        <v>2.3776223799999999E-2</v>
      </c>
      <c r="V37" s="102">
        <v>1.47807401E-2</v>
      </c>
      <c r="W37" s="102">
        <v>3.8246313300000001E-2</v>
      </c>
      <c r="X37" s="102">
        <v>0.26966122660000003</v>
      </c>
      <c r="Y37" s="102">
        <v>0.1607647757</v>
      </c>
      <c r="Z37" s="102">
        <v>0.45232033459999998</v>
      </c>
      <c r="AA37" s="101">
        <v>39</v>
      </c>
      <c r="AB37" s="101">
        <v>690</v>
      </c>
      <c r="AC37" s="96">
        <v>5.9806643800000003E-2</v>
      </c>
      <c r="AD37" s="102">
        <v>4.1085828300000002E-2</v>
      </c>
      <c r="AE37" s="102">
        <v>8.7057625099999994E-2</v>
      </c>
      <c r="AF37" s="102">
        <v>4.9638549999999997E-4</v>
      </c>
      <c r="AG37" s="103">
        <v>5.6521739100000003E-2</v>
      </c>
      <c r="AH37" s="102">
        <v>4.1296589299999999E-2</v>
      </c>
      <c r="AI37" s="102">
        <v>7.7360068899999995E-2</v>
      </c>
      <c r="AJ37" s="102">
        <v>0.51316858259999998</v>
      </c>
      <c r="AK37" s="102">
        <v>0.3525353531</v>
      </c>
      <c r="AL37" s="102">
        <v>0.74699456890000004</v>
      </c>
      <c r="AM37" s="102">
        <v>7.3300164000000001E-3</v>
      </c>
      <c r="AN37" s="102">
        <v>2.3133635037000002</v>
      </c>
      <c r="AO37" s="102">
        <v>1.2531619077</v>
      </c>
      <c r="AP37" s="102">
        <v>4.2705181728000001</v>
      </c>
      <c r="AQ37" s="102">
        <v>8.3649065300000006E-2</v>
      </c>
      <c r="AR37" s="102">
        <v>0.56581531959999998</v>
      </c>
      <c r="AS37" s="102">
        <v>0.29679468640000001</v>
      </c>
      <c r="AT37" s="102">
        <v>1.0786816293000001</v>
      </c>
      <c r="AU37" s="100">
        <v>1</v>
      </c>
      <c r="AV37" s="100">
        <v>2</v>
      </c>
      <c r="AW37" s="100">
        <v>3</v>
      </c>
      <c r="AX37" s="100" t="s">
        <v>28</v>
      </c>
      <c r="AY37" s="100" t="s">
        <v>28</v>
      </c>
      <c r="AZ37" s="100" t="s">
        <v>28</v>
      </c>
      <c r="BA37" s="100" t="s">
        <v>28</v>
      </c>
      <c r="BB37" s="100" t="s">
        <v>28</v>
      </c>
      <c r="BC37" s="98" t="s">
        <v>229</v>
      </c>
      <c r="BD37" s="99">
        <v>27</v>
      </c>
      <c r="BE37" s="99">
        <v>17</v>
      </c>
      <c r="BF37" s="99">
        <v>39</v>
      </c>
      <c r="BG37" s="37"/>
      <c r="BH37" s="37"/>
      <c r="BI37" s="37"/>
      <c r="BJ37" s="37"/>
      <c r="BK37" s="37"/>
      <c r="BL37" s="37"/>
      <c r="BM37" s="37"/>
      <c r="BN37" s="37"/>
      <c r="BO37" s="37"/>
      <c r="BP37" s="37"/>
      <c r="BQ37" s="37"/>
      <c r="BR37" s="37"/>
      <c r="BS37" s="37"/>
      <c r="BT37" s="37"/>
      <c r="BU37" s="37"/>
      <c r="BV37" s="37"/>
      <c r="BW37" s="37"/>
    </row>
    <row r="38" spans="1:93" x14ac:dyDescent="0.3">
      <c r="A38" s="9"/>
      <c r="B38" t="s">
        <v>136</v>
      </c>
      <c r="C38" s="94">
        <v>27</v>
      </c>
      <c r="D38" s="104">
        <v>242</v>
      </c>
      <c r="E38" s="105">
        <v>0.1046555738</v>
      </c>
      <c r="F38" s="95">
        <v>6.8451865799999997E-2</v>
      </c>
      <c r="G38" s="95">
        <v>0.16000716709999999</v>
      </c>
      <c r="H38" s="95">
        <v>0.76208835070000003</v>
      </c>
      <c r="I38" s="97">
        <v>0.1115702479</v>
      </c>
      <c r="J38" s="95">
        <v>7.6512886200000005E-2</v>
      </c>
      <c r="K38" s="95">
        <v>0.16269050660000001</v>
      </c>
      <c r="L38" s="95">
        <v>1.0677736851999999</v>
      </c>
      <c r="M38" s="95">
        <v>0.69839663880000002</v>
      </c>
      <c r="N38" s="95">
        <v>1.632511641</v>
      </c>
      <c r="O38" s="104">
        <v>33</v>
      </c>
      <c r="P38" s="104">
        <v>274</v>
      </c>
      <c r="Q38" s="105">
        <v>0.1165802462</v>
      </c>
      <c r="R38" s="95">
        <v>7.8644530200000007E-2</v>
      </c>
      <c r="S38" s="95">
        <v>0.1728149913</v>
      </c>
      <c r="T38" s="95">
        <v>0.33016200600000001</v>
      </c>
      <c r="U38" s="97">
        <v>0.1204379562</v>
      </c>
      <c r="V38" s="95">
        <v>8.5622559799999998E-2</v>
      </c>
      <c r="W38" s="95">
        <v>0.16940980650000001</v>
      </c>
      <c r="X38" s="95">
        <v>1.2160121723999999</v>
      </c>
      <c r="Y38" s="95">
        <v>0.82031655589999997</v>
      </c>
      <c r="Z38" s="95">
        <v>1.8025792517000001</v>
      </c>
      <c r="AA38" s="104">
        <v>20</v>
      </c>
      <c r="AB38" s="104">
        <v>199</v>
      </c>
      <c r="AC38" s="105">
        <v>9.8907568900000006E-2</v>
      </c>
      <c r="AD38" s="95">
        <v>6.11557639E-2</v>
      </c>
      <c r="AE38" s="95">
        <v>0.15996378050000001</v>
      </c>
      <c r="AF38" s="95">
        <v>0.50354194379999995</v>
      </c>
      <c r="AG38" s="97">
        <v>0.1005025126</v>
      </c>
      <c r="AH38" s="95">
        <v>6.4839919600000004E-2</v>
      </c>
      <c r="AI38" s="95">
        <v>0.15577988200000001</v>
      </c>
      <c r="AJ38" s="95">
        <v>0.84867255119999996</v>
      </c>
      <c r="AK38" s="95">
        <v>0.52474465540000004</v>
      </c>
      <c r="AL38" s="95">
        <v>1.3725630014000001</v>
      </c>
      <c r="AM38" s="95">
        <v>0.58791994920000001</v>
      </c>
      <c r="AN38" s="95">
        <v>0.84840761730000003</v>
      </c>
      <c r="AO38" s="95">
        <v>0.46811910639999998</v>
      </c>
      <c r="AP38" s="95">
        <v>1.5376332117</v>
      </c>
      <c r="AQ38" s="95">
        <v>0.70036357260000004</v>
      </c>
      <c r="AR38" s="95">
        <v>1.1139420674</v>
      </c>
      <c r="AS38" s="95">
        <v>0.64296623809999998</v>
      </c>
      <c r="AT38" s="95">
        <v>1.929909933</v>
      </c>
      <c r="AU38" s="94" t="s">
        <v>28</v>
      </c>
      <c r="AV38" s="94" t="s">
        <v>28</v>
      </c>
      <c r="AW38" s="94" t="s">
        <v>28</v>
      </c>
      <c r="AX38" s="94" t="s">
        <v>28</v>
      </c>
      <c r="AY38" s="94" t="s">
        <v>28</v>
      </c>
      <c r="AZ38" s="94" t="s">
        <v>28</v>
      </c>
      <c r="BA38" s="94" t="s">
        <v>28</v>
      </c>
      <c r="BB38" s="94" t="s">
        <v>28</v>
      </c>
      <c r="BC38" s="106" t="s">
        <v>28</v>
      </c>
      <c r="BD38" s="107">
        <v>27</v>
      </c>
      <c r="BE38" s="107">
        <v>33</v>
      </c>
      <c r="BF38" s="107">
        <v>20</v>
      </c>
    </row>
    <row r="39" spans="1:93" x14ac:dyDescent="0.3">
      <c r="A39" s="9"/>
      <c r="B39" t="s">
        <v>142</v>
      </c>
      <c r="C39" s="94">
        <v>20</v>
      </c>
      <c r="D39" s="104">
        <v>250</v>
      </c>
      <c r="E39" s="105">
        <v>7.9351332199999999E-2</v>
      </c>
      <c r="F39" s="95">
        <v>4.9127180600000001E-2</v>
      </c>
      <c r="G39" s="95">
        <v>0.12817006480000001</v>
      </c>
      <c r="H39" s="95">
        <v>0.3879240323</v>
      </c>
      <c r="I39" s="97">
        <v>0.08</v>
      </c>
      <c r="J39" s="95">
        <v>5.1612576E-2</v>
      </c>
      <c r="K39" s="95">
        <v>0.1240007861</v>
      </c>
      <c r="L39" s="95">
        <v>0.80960106870000004</v>
      </c>
      <c r="M39" s="95">
        <v>0.50123188610000002</v>
      </c>
      <c r="N39" s="95">
        <v>1.3076859407000001</v>
      </c>
      <c r="O39" s="104">
        <v>24</v>
      </c>
      <c r="P39" s="104">
        <v>334</v>
      </c>
      <c r="Q39" s="105">
        <v>7.1126936299999999E-2</v>
      </c>
      <c r="R39" s="95">
        <v>4.5563418100000003E-2</v>
      </c>
      <c r="S39" s="95">
        <v>0.1110329577</v>
      </c>
      <c r="T39" s="95">
        <v>0.18890866910000001</v>
      </c>
      <c r="U39" s="97">
        <v>7.1856287399999996E-2</v>
      </c>
      <c r="V39" s="95">
        <v>4.8163050700000001E-2</v>
      </c>
      <c r="W39" s="95">
        <v>0.1072051287</v>
      </c>
      <c r="X39" s="95">
        <v>0.74190287960000001</v>
      </c>
      <c r="Y39" s="95">
        <v>0.47525779730000001</v>
      </c>
      <c r="Z39" s="95">
        <v>1.1581501362</v>
      </c>
      <c r="AA39" s="104">
        <v>25</v>
      </c>
      <c r="AB39" s="104">
        <v>374</v>
      </c>
      <c r="AC39" s="105">
        <v>6.8543809799999994E-2</v>
      </c>
      <c r="AD39" s="95">
        <v>4.4175880600000002E-2</v>
      </c>
      <c r="AE39" s="95">
        <v>0.1063533722</v>
      </c>
      <c r="AF39" s="95">
        <v>1.78746789E-2</v>
      </c>
      <c r="AG39" s="97">
        <v>6.6844919799999999E-2</v>
      </c>
      <c r="AH39" s="95">
        <v>4.51677126E-2</v>
      </c>
      <c r="AI39" s="95">
        <v>9.8925605E-2</v>
      </c>
      <c r="AJ39" s="95">
        <v>0.58813749650000002</v>
      </c>
      <c r="AK39" s="95">
        <v>0.37904942619999998</v>
      </c>
      <c r="AL39" s="95">
        <v>0.91256097709999995</v>
      </c>
      <c r="AM39" s="95">
        <v>0.90365159849999999</v>
      </c>
      <c r="AN39" s="95">
        <v>0.96368286569999995</v>
      </c>
      <c r="AO39" s="95">
        <v>0.529426332</v>
      </c>
      <c r="AP39" s="95">
        <v>1.7541338795999999</v>
      </c>
      <c r="AQ39" s="95">
        <v>0.73293989250000002</v>
      </c>
      <c r="AR39" s="95">
        <v>0.89635465960000005</v>
      </c>
      <c r="AS39" s="95">
        <v>0.47810444699999999</v>
      </c>
      <c r="AT39" s="95">
        <v>1.6804940443</v>
      </c>
      <c r="AU39" s="94" t="s">
        <v>28</v>
      </c>
      <c r="AV39" s="94" t="s">
        <v>28</v>
      </c>
      <c r="AW39" s="94" t="s">
        <v>28</v>
      </c>
      <c r="AX39" s="94" t="s">
        <v>28</v>
      </c>
      <c r="AY39" s="94" t="s">
        <v>28</v>
      </c>
      <c r="AZ39" s="94" t="s">
        <v>28</v>
      </c>
      <c r="BA39" s="94" t="s">
        <v>28</v>
      </c>
      <c r="BB39" s="94" t="s">
        <v>28</v>
      </c>
      <c r="BC39" s="106" t="s">
        <v>28</v>
      </c>
      <c r="BD39" s="107">
        <v>20</v>
      </c>
      <c r="BE39" s="107">
        <v>24</v>
      </c>
      <c r="BF39" s="107">
        <v>25</v>
      </c>
    </row>
    <row r="40" spans="1:93" x14ac:dyDescent="0.3">
      <c r="A40" s="9"/>
      <c r="B40" t="s">
        <v>138</v>
      </c>
      <c r="C40" s="94">
        <v>17</v>
      </c>
      <c r="D40" s="104">
        <v>575</v>
      </c>
      <c r="E40" s="105">
        <v>2.9746278899999999E-2</v>
      </c>
      <c r="F40" s="95">
        <v>1.7780282299999998E-2</v>
      </c>
      <c r="G40" s="95">
        <v>4.9765301599999999E-2</v>
      </c>
      <c r="H40" s="95">
        <v>5.5890537999999997E-6</v>
      </c>
      <c r="I40" s="97">
        <v>2.95652174E-2</v>
      </c>
      <c r="J40" s="95">
        <v>1.8379528999999999E-2</v>
      </c>
      <c r="K40" s="95">
        <v>4.7558459099999999E-2</v>
      </c>
      <c r="L40" s="95">
        <v>0.3034935715</v>
      </c>
      <c r="M40" s="95">
        <v>0.18140761020000001</v>
      </c>
      <c r="N40" s="95">
        <v>0.50774246919999999</v>
      </c>
      <c r="O40" s="104">
        <v>31</v>
      </c>
      <c r="P40" s="104">
        <v>597</v>
      </c>
      <c r="Q40" s="105">
        <v>5.3770778800000002E-2</v>
      </c>
      <c r="R40" s="95">
        <v>3.5922347399999999E-2</v>
      </c>
      <c r="S40" s="95">
        <v>8.0487408499999996E-2</v>
      </c>
      <c r="T40" s="95">
        <v>4.9571015E-3</v>
      </c>
      <c r="U40" s="97">
        <v>5.1926298199999998E-2</v>
      </c>
      <c r="V40" s="95">
        <v>3.6518005700000002E-2</v>
      </c>
      <c r="W40" s="95">
        <v>7.3835917000000001E-2</v>
      </c>
      <c r="X40" s="95">
        <v>0.56086621560000005</v>
      </c>
      <c r="Y40" s="95">
        <v>0.37469479729999999</v>
      </c>
      <c r="Z40" s="95">
        <v>0.8395390438</v>
      </c>
      <c r="AA40" s="104">
        <v>50</v>
      </c>
      <c r="AB40" s="104">
        <v>635</v>
      </c>
      <c r="AC40" s="105">
        <v>8.1944450000000002E-2</v>
      </c>
      <c r="AD40" s="95">
        <v>5.8225804700000001E-2</v>
      </c>
      <c r="AE40" s="95">
        <v>0.1153250337</v>
      </c>
      <c r="AF40" s="95">
        <v>4.3356010299999997E-2</v>
      </c>
      <c r="AG40" s="97">
        <v>7.8740157500000005E-2</v>
      </c>
      <c r="AH40" s="95">
        <v>5.9678541699999997E-2</v>
      </c>
      <c r="AI40" s="95">
        <v>0.1038901458</v>
      </c>
      <c r="AJ40" s="95">
        <v>0.70312116879999997</v>
      </c>
      <c r="AK40" s="95">
        <v>0.49960425460000002</v>
      </c>
      <c r="AL40" s="95">
        <v>0.98954196940000005</v>
      </c>
      <c r="AM40" s="95">
        <v>9.6580556299999995E-2</v>
      </c>
      <c r="AN40" s="95">
        <v>1.5239587724000001</v>
      </c>
      <c r="AO40" s="95">
        <v>0.92715555900000002</v>
      </c>
      <c r="AP40" s="95">
        <v>2.5049198242999999</v>
      </c>
      <c r="AQ40" s="95">
        <v>6.4598637400000006E-2</v>
      </c>
      <c r="AR40" s="95">
        <v>1.8076472329</v>
      </c>
      <c r="AS40" s="95">
        <v>0.96477522680000005</v>
      </c>
      <c r="AT40" s="95">
        <v>3.3868909857</v>
      </c>
      <c r="AU40" s="94">
        <v>1</v>
      </c>
      <c r="AV40" s="94">
        <v>2</v>
      </c>
      <c r="AW40" s="94" t="s">
        <v>28</v>
      </c>
      <c r="AX40" s="94" t="s">
        <v>28</v>
      </c>
      <c r="AY40" s="94" t="s">
        <v>28</v>
      </c>
      <c r="AZ40" s="94" t="s">
        <v>28</v>
      </c>
      <c r="BA40" s="94" t="s">
        <v>28</v>
      </c>
      <c r="BB40" s="94" t="s">
        <v>28</v>
      </c>
      <c r="BC40" s="106" t="s">
        <v>437</v>
      </c>
      <c r="BD40" s="107">
        <v>17</v>
      </c>
      <c r="BE40" s="107">
        <v>31</v>
      </c>
      <c r="BF40" s="107">
        <v>50</v>
      </c>
    </row>
    <row r="41" spans="1:93" x14ac:dyDescent="0.3">
      <c r="A41" s="9"/>
      <c r="B41" t="s">
        <v>141</v>
      </c>
      <c r="C41" s="94">
        <v>45</v>
      </c>
      <c r="D41" s="104">
        <v>291</v>
      </c>
      <c r="E41" s="105">
        <v>0.14711115659999999</v>
      </c>
      <c r="F41" s="95">
        <v>0.1031413991</v>
      </c>
      <c r="G41" s="95">
        <v>0.2098254688</v>
      </c>
      <c r="H41" s="95">
        <v>2.4995154700000001E-2</v>
      </c>
      <c r="I41" s="97">
        <v>0.15463917529999999</v>
      </c>
      <c r="J41" s="95">
        <v>0.115459558</v>
      </c>
      <c r="K41" s="95">
        <v>0.2071138582</v>
      </c>
      <c r="L41" s="95">
        <v>1.5009369896</v>
      </c>
      <c r="M41" s="95">
        <v>1.0523249530000001</v>
      </c>
      <c r="N41" s="95">
        <v>2.1407948563999999</v>
      </c>
      <c r="O41" s="104">
        <v>45</v>
      </c>
      <c r="P41" s="104">
        <v>329</v>
      </c>
      <c r="Q41" s="105">
        <v>0.13112935349999999</v>
      </c>
      <c r="R41" s="95">
        <v>9.2011279099999996E-2</v>
      </c>
      <c r="S41" s="95">
        <v>0.1868782558</v>
      </c>
      <c r="T41" s="95">
        <v>8.3161601299999999E-2</v>
      </c>
      <c r="U41" s="97">
        <v>0.13677811549999999</v>
      </c>
      <c r="V41" s="95">
        <v>0.10212380359999999</v>
      </c>
      <c r="W41" s="95">
        <v>0.18319189280000001</v>
      </c>
      <c r="X41" s="95">
        <v>1.3677693708000001</v>
      </c>
      <c r="Y41" s="95">
        <v>0.95974094259999998</v>
      </c>
      <c r="Z41" s="95">
        <v>1.9492687752</v>
      </c>
      <c r="AA41" s="104">
        <v>51</v>
      </c>
      <c r="AB41" s="104">
        <v>302</v>
      </c>
      <c r="AC41" s="105">
        <v>0.166230826</v>
      </c>
      <c r="AD41" s="95">
        <v>0.1185896763</v>
      </c>
      <c r="AE41" s="95">
        <v>0.23301090269999999</v>
      </c>
      <c r="AF41" s="95">
        <v>3.9306919000000003E-2</v>
      </c>
      <c r="AG41" s="97">
        <v>0.16887417220000001</v>
      </c>
      <c r="AH41" s="95">
        <v>0.12834270140000001</v>
      </c>
      <c r="AI41" s="95">
        <v>0.22220574849999999</v>
      </c>
      <c r="AJ41" s="95">
        <v>1.4263371425</v>
      </c>
      <c r="AK41" s="95">
        <v>1.0175541088</v>
      </c>
      <c r="AL41" s="95">
        <v>1.9993409948</v>
      </c>
      <c r="AM41" s="95">
        <v>0.30698445930000001</v>
      </c>
      <c r="AN41" s="95">
        <v>1.2676858505999999</v>
      </c>
      <c r="AO41" s="95">
        <v>0.80422125089999996</v>
      </c>
      <c r="AP41" s="95">
        <v>1.998240427</v>
      </c>
      <c r="AQ41" s="95">
        <v>0.62952376310000002</v>
      </c>
      <c r="AR41" s="95">
        <v>0.89136239910000004</v>
      </c>
      <c r="AS41" s="95">
        <v>0.55863306700000004</v>
      </c>
      <c r="AT41" s="95">
        <v>1.422269775</v>
      </c>
      <c r="AU41" s="94" t="s">
        <v>28</v>
      </c>
      <c r="AV41" s="94" t="s">
        <v>28</v>
      </c>
      <c r="AW41" s="94" t="s">
        <v>28</v>
      </c>
      <c r="AX41" s="94" t="s">
        <v>28</v>
      </c>
      <c r="AY41" s="94" t="s">
        <v>28</v>
      </c>
      <c r="AZ41" s="94" t="s">
        <v>28</v>
      </c>
      <c r="BA41" s="94" t="s">
        <v>28</v>
      </c>
      <c r="BB41" s="94" t="s">
        <v>28</v>
      </c>
      <c r="BC41" s="106" t="s">
        <v>28</v>
      </c>
      <c r="BD41" s="107">
        <v>45</v>
      </c>
      <c r="BE41" s="107">
        <v>45</v>
      </c>
      <c r="BF41" s="107">
        <v>51</v>
      </c>
    </row>
    <row r="42" spans="1:93" x14ac:dyDescent="0.3">
      <c r="A42" s="9"/>
      <c r="B42" t="s">
        <v>135</v>
      </c>
      <c r="C42" s="94">
        <v>35</v>
      </c>
      <c r="D42" s="104">
        <v>911</v>
      </c>
      <c r="E42" s="105">
        <v>3.8882759900000001E-2</v>
      </c>
      <c r="F42" s="95">
        <v>2.6458111600000001E-2</v>
      </c>
      <c r="G42" s="95">
        <v>5.7141984999999999E-2</v>
      </c>
      <c r="H42" s="95">
        <v>2.5157686000000001E-6</v>
      </c>
      <c r="I42" s="97">
        <v>3.8419319399999999E-2</v>
      </c>
      <c r="J42" s="95">
        <v>2.7584832199999999E-2</v>
      </c>
      <c r="K42" s="95">
        <v>5.3509265399999999E-2</v>
      </c>
      <c r="L42" s="95">
        <v>0.39671071819999998</v>
      </c>
      <c r="M42" s="95">
        <v>0.26994525320000001</v>
      </c>
      <c r="N42" s="95">
        <v>0.58300485759999998</v>
      </c>
      <c r="O42" s="104">
        <v>36</v>
      </c>
      <c r="P42" s="104">
        <v>916</v>
      </c>
      <c r="Q42" s="105">
        <v>4.0180028499999999E-2</v>
      </c>
      <c r="R42" s="95">
        <v>2.73589677E-2</v>
      </c>
      <c r="S42" s="95">
        <v>5.9009342399999998E-2</v>
      </c>
      <c r="T42" s="95">
        <v>9.2111432999999997E-6</v>
      </c>
      <c r="U42" s="97">
        <v>3.9301309999999999E-2</v>
      </c>
      <c r="V42" s="95">
        <v>2.8349154000000001E-2</v>
      </c>
      <c r="W42" s="95">
        <v>5.4484623099999997E-2</v>
      </c>
      <c r="X42" s="95">
        <v>0.4191053401</v>
      </c>
      <c r="Y42" s="95">
        <v>0.28537285489999997</v>
      </c>
      <c r="Z42" s="95">
        <v>0.61550803840000001</v>
      </c>
      <c r="AA42" s="104">
        <v>58</v>
      </c>
      <c r="AB42" s="104">
        <v>905</v>
      </c>
      <c r="AC42" s="105">
        <v>6.9090868E-2</v>
      </c>
      <c r="AD42" s="95">
        <v>4.9719432500000001E-2</v>
      </c>
      <c r="AE42" s="95">
        <v>9.6009704900000006E-2</v>
      </c>
      <c r="AF42" s="95">
        <v>1.8424978000000001E-3</v>
      </c>
      <c r="AG42" s="97">
        <v>6.4088397800000002E-2</v>
      </c>
      <c r="AH42" s="95">
        <v>4.9546294099999999E-2</v>
      </c>
      <c r="AI42" s="95">
        <v>8.2898687099999993E-2</v>
      </c>
      <c r="AJ42" s="95">
        <v>0.59283150780000005</v>
      </c>
      <c r="AK42" s="95">
        <v>0.42661565820000003</v>
      </c>
      <c r="AL42" s="95">
        <v>0.82380754180000004</v>
      </c>
      <c r="AM42" s="95">
        <v>2.45287322E-2</v>
      </c>
      <c r="AN42" s="95">
        <v>1.7195325784</v>
      </c>
      <c r="AO42" s="95">
        <v>1.072089638</v>
      </c>
      <c r="AP42" s="95">
        <v>2.7579711467000001</v>
      </c>
      <c r="AQ42" s="95">
        <v>0.90010326679999997</v>
      </c>
      <c r="AR42" s="95">
        <v>1.0333635935000001</v>
      </c>
      <c r="AS42" s="95">
        <v>0.61903175860000004</v>
      </c>
      <c r="AT42" s="95">
        <v>1.7250170148999999</v>
      </c>
      <c r="AU42" s="94">
        <v>1</v>
      </c>
      <c r="AV42" s="94">
        <v>2</v>
      </c>
      <c r="AW42" s="94">
        <v>3</v>
      </c>
      <c r="AX42" s="94" t="s">
        <v>28</v>
      </c>
      <c r="AY42" s="94" t="s">
        <v>28</v>
      </c>
      <c r="AZ42" s="94" t="s">
        <v>28</v>
      </c>
      <c r="BA42" s="94" t="s">
        <v>28</v>
      </c>
      <c r="BB42" s="94" t="s">
        <v>28</v>
      </c>
      <c r="BC42" s="106" t="s">
        <v>229</v>
      </c>
      <c r="BD42" s="107">
        <v>35</v>
      </c>
      <c r="BE42" s="107">
        <v>36</v>
      </c>
      <c r="BF42" s="107">
        <v>58</v>
      </c>
    </row>
    <row r="43" spans="1:93" x14ac:dyDescent="0.3">
      <c r="A43" s="9"/>
      <c r="B43" t="s">
        <v>140</v>
      </c>
      <c r="C43" s="94">
        <v>34</v>
      </c>
      <c r="D43" s="104">
        <v>175</v>
      </c>
      <c r="E43" s="105">
        <v>0.17390209710000001</v>
      </c>
      <c r="F43" s="95">
        <v>0.1177454805</v>
      </c>
      <c r="G43" s="95">
        <v>0.25684161480000001</v>
      </c>
      <c r="H43" s="95">
        <v>3.9533501999999996E-3</v>
      </c>
      <c r="I43" s="97">
        <v>0.1942857143</v>
      </c>
      <c r="J43" s="95">
        <v>0.13882286660000001</v>
      </c>
      <c r="K43" s="95">
        <v>0.27190721309999999</v>
      </c>
      <c r="L43" s="95">
        <v>1.7742780085000001</v>
      </c>
      <c r="M43" s="95">
        <v>1.20132661</v>
      </c>
      <c r="N43" s="95">
        <v>2.6204884045000001</v>
      </c>
      <c r="O43" s="104">
        <v>27</v>
      </c>
      <c r="P43" s="104">
        <v>212</v>
      </c>
      <c r="Q43" s="105">
        <v>0.1209275895</v>
      </c>
      <c r="R43" s="95">
        <v>7.8905687899999993E-2</v>
      </c>
      <c r="S43" s="95">
        <v>0.18532861549999999</v>
      </c>
      <c r="T43" s="95">
        <v>0.2864604053</v>
      </c>
      <c r="U43" s="97">
        <v>0.12735849060000001</v>
      </c>
      <c r="V43" s="95">
        <v>8.7340181500000003E-2</v>
      </c>
      <c r="W43" s="95">
        <v>0.18571274809999999</v>
      </c>
      <c r="X43" s="95">
        <v>1.2613579536999999</v>
      </c>
      <c r="Y43" s="95">
        <v>0.82304061029999998</v>
      </c>
      <c r="Z43" s="95">
        <v>1.9331049615</v>
      </c>
      <c r="AA43" s="104">
        <v>23</v>
      </c>
      <c r="AB43" s="104">
        <v>187</v>
      </c>
      <c r="AC43" s="105">
        <v>0.113756181</v>
      </c>
      <c r="AD43" s="95">
        <v>7.2180874800000003E-2</v>
      </c>
      <c r="AE43" s="95">
        <v>0.17927835810000001</v>
      </c>
      <c r="AF43" s="95">
        <v>0.91691915189999995</v>
      </c>
      <c r="AG43" s="97">
        <v>0.1229946524</v>
      </c>
      <c r="AH43" s="95">
        <v>8.1733187900000004E-2</v>
      </c>
      <c r="AI43" s="95">
        <v>0.18508619209999999</v>
      </c>
      <c r="AJ43" s="95">
        <v>0.97608049009999998</v>
      </c>
      <c r="AK43" s="95">
        <v>0.61934519089999995</v>
      </c>
      <c r="AL43" s="95">
        <v>1.5382909839000001</v>
      </c>
      <c r="AM43" s="95">
        <v>0.84097722259999996</v>
      </c>
      <c r="AN43" s="95">
        <v>0.94069667199999996</v>
      </c>
      <c r="AO43" s="95">
        <v>0.51772032239999999</v>
      </c>
      <c r="AP43" s="95">
        <v>1.7092437566000001</v>
      </c>
      <c r="AQ43" s="95">
        <v>0.19439748649999999</v>
      </c>
      <c r="AR43" s="95">
        <v>0.69537740810000004</v>
      </c>
      <c r="AS43" s="95">
        <v>0.40171380410000002</v>
      </c>
      <c r="AT43" s="95">
        <v>1.2037170115</v>
      </c>
      <c r="AU43" s="94">
        <v>1</v>
      </c>
      <c r="AV43" s="94" t="s">
        <v>28</v>
      </c>
      <c r="AW43" s="94" t="s">
        <v>28</v>
      </c>
      <c r="AX43" s="94" t="s">
        <v>28</v>
      </c>
      <c r="AY43" s="94" t="s">
        <v>28</v>
      </c>
      <c r="AZ43" s="94" t="s">
        <v>28</v>
      </c>
      <c r="BA43" s="94" t="s">
        <v>28</v>
      </c>
      <c r="BB43" s="94" t="s">
        <v>28</v>
      </c>
      <c r="BC43" s="106">
        <v>-1</v>
      </c>
      <c r="BD43" s="107">
        <v>34</v>
      </c>
      <c r="BE43" s="107">
        <v>27</v>
      </c>
      <c r="BF43" s="107">
        <v>23</v>
      </c>
    </row>
    <row r="44" spans="1:93" x14ac:dyDescent="0.3">
      <c r="A44" s="9"/>
      <c r="B44" t="s">
        <v>137</v>
      </c>
      <c r="C44" s="94">
        <v>12</v>
      </c>
      <c r="D44" s="104">
        <v>186</v>
      </c>
      <c r="E44" s="105">
        <v>6.10648939E-2</v>
      </c>
      <c r="F44" s="95">
        <v>3.3560791700000002E-2</v>
      </c>
      <c r="G44" s="95">
        <v>0.1111094547</v>
      </c>
      <c r="H44" s="95">
        <v>0.1213087791</v>
      </c>
      <c r="I44" s="97">
        <v>6.4516129000000005E-2</v>
      </c>
      <c r="J44" s="95">
        <v>3.6639334900000001E-2</v>
      </c>
      <c r="K44" s="95">
        <v>0.1136027964</v>
      </c>
      <c r="L44" s="95">
        <v>0.62302928020000004</v>
      </c>
      <c r="M44" s="95">
        <v>0.34241205650000001</v>
      </c>
      <c r="N44" s="95">
        <v>1.1336209591999999</v>
      </c>
      <c r="O44" s="104">
        <v>6</v>
      </c>
      <c r="P44" s="104">
        <v>198</v>
      </c>
      <c r="Q44" s="105">
        <v>2.9450440599999999E-2</v>
      </c>
      <c r="R44" s="95">
        <v>1.2909001999999999E-2</v>
      </c>
      <c r="S44" s="95">
        <v>6.7187878000000006E-2</v>
      </c>
      <c r="T44" s="95">
        <v>5.0351598000000003E-3</v>
      </c>
      <c r="U44" s="97">
        <v>3.0303030299999999E-2</v>
      </c>
      <c r="V44" s="95">
        <v>1.3613960499999999E-2</v>
      </c>
      <c r="W44" s="95">
        <v>6.7450882300000001E-2</v>
      </c>
      <c r="X44" s="95">
        <v>0.30718835649999998</v>
      </c>
      <c r="Y44" s="95">
        <v>0.13464977180000001</v>
      </c>
      <c r="Z44" s="95">
        <v>0.70081579130000005</v>
      </c>
      <c r="AA44" s="104">
        <v>11</v>
      </c>
      <c r="AB44" s="104">
        <v>164</v>
      </c>
      <c r="AC44" s="105">
        <v>6.7453375900000001E-2</v>
      </c>
      <c r="AD44" s="95">
        <v>3.6201067099999998E-2</v>
      </c>
      <c r="AE44" s="95">
        <v>0.12568573999999999</v>
      </c>
      <c r="AF44" s="95">
        <v>8.5044566799999999E-2</v>
      </c>
      <c r="AG44" s="97">
        <v>6.7073170700000004E-2</v>
      </c>
      <c r="AH44" s="95">
        <v>3.7145132800000001E-2</v>
      </c>
      <c r="AI44" s="95">
        <v>0.12111439359999999</v>
      </c>
      <c r="AJ44" s="95">
        <v>0.57878107000000001</v>
      </c>
      <c r="AK44" s="95">
        <v>0.31062184970000001</v>
      </c>
      <c r="AL44" s="95">
        <v>1.0784416076000001</v>
      </c>
      <c r="AM44" s="95">
        <v>0.1103645692</v>
      </c>
      <c r="AN44" s="95">
        <v>2.2904029445999998</v>
      </c>
      <c r="AO44" s="95">
        <v>0.82808907430000001</v>
      </c>
      <c r="AP44" s="95">
        <v>6.3350016462000003</v>
      </c>
      <c r="AQ44" s="95">
        <v>0.15401364889999999</v>
      </c>
      <c r="AR44" s="95">
        <v>0.48228104090000001</v>
      </c>
      <c r="AS44" s="95">
        <v>0.17695337689999999</v>
      </c>
      <c r="AT44" s="95">
        <v>1.3144422924000001</v>
      </c>
      <c r="AU44" s="94" t="s">
        <v>28</v>
      </c>
      <c r="AV44" s="94" t="s">
        <v>28</v>
      </c>
      <c r="AW44" s="94" t="s">
        <v>28</v>
      </c>
      <c r="AX44" s="94" t="s">
        <v>28</v>
      </c>
      <c r="AY44" s="94" t="s">
        <v>28</v>
      </c>
      <c r="AZ44" s="94" t="s">
        <v>28</v>
      </c>
      <c r="BA44" s="94" t="s">
        <v>28</v>
      </c>
      <c r="BB44" s="94" t="s">
        <v>28</v>
      </c>
      <c r="BC44" s="106" t="s">
        <v>28</v>
      </c>
      <c r="BD44" s="107">
        <v>12</v>
      </c>
      <c r="BE44" s="107">
        <v>6</v>
      </c>
      <c r="BF44" s="107">
        <v>11</v>
      </c>
    </row>
    <row r="45" spans="1:93" x14ac:dyDescent="0.3">
      <c r="A45" s="9"/>
      <c r="B45" t="s">
        <v>139</v>
      </c>
      <c r="C45" s="94">
        <v>16</v>
      </c>
      <c r="D45" s="104">
        <v>420</v>
      </c>
      <c r="E45" s="105">
        <v>3.71021988E-2</v>
      </c>
      <c r="F45" s="95">
        <v>2.1818087600000001E-2</v>
      </c>
      <c r="G45" s="95">
        <v>6.3093208900000003E-2</v>
      </c>
      <c r="H45" s="95">
        <v>3.3575579999999997E-4</v>
      </c>
      <c r="I45" s="97">
        <v>3.8095238099999998E-2</v>
      </c>
      <c r="J45" s="95">
        <v>2.33383585E-2</v>
      </c>
      <c r="K45" s="95">
        <v>6.2182915200000001E-2</v>
      </c>
      <c r="L45" s="95">
        <v>0.37854411510000002</v>
      </c>
      <c r="M45" s="95">
        <v>0.22260429079999999</v>
      </c>
      <c r="N45" s="95">
        <v>0.64372365220000005</v>
      </c>
      <c r="O45" s="104">
        <v>21</v>
      </c>
      <c r="P45" s="104">
        <v>454</v>
      </c>
      <c r="Q45" s="105">
        <v>4.58923475E-2</v>
      </c>
      <c r="R45" s="95">
        <v>2.8594206099999998E-2</v>
      </c>
      <c r="S45" s="95">
        <v>7.3655045500000002E-2</v>
      </c>
      <c r="T45" s="95">
        <v>2.2727261000000001E-3</v>
      </c>
      <c r="U45" s="97">
        <v>4.6255506600000003E-2</v>
      </c>
      <c r="V45" s="95">
        <v>3.01589375E-2</v>
      </c>
      <c r="W45" s="95">
        <v>7.0943211899999997E-2</v>
      </c>
      <c r="X45" s="95">
        <v>0.4786887568</v>
      </c>
      <c r="Y45" s="95">
        <v>0.29825724209999999</v>
      </c>
      <c r="Z45" s="95">
        <v>0.76827279770000001</v>
      </c>
      <c r="AA45" s="104">
        <v>32</v>
      </c>
      <c r="AB45" s="104">
        <v>528</v>
      </c>
      <c r="AC45" s="105">
        <v>6.3738533400000005E-2</v>
      </c>
      <c r="AD45" s="95">
        <v>4.2642018400000002E-2</v>
      </c>
      <c r="AE45" s="95">
        <v>9.5272240499999994E-2</v>
      </c>
      <c r="AF45" s="95">
        <v>3.2541606000000001E-3</v>
      </c>
      <c r="AG45" s="97">
        <v>6.0606060599999997E-2</v>
      </c>
      <c r="AH45" s="95">
        <v>4.2859140699999999E-2</v>
      </c>
      <c r="AI45" s="95">
        <v>8.5701545099999998E-2</v>
      </c>
      <c r="AJ45" s="95">
        <v>0.54690600850000004</v>
      </c>
      <c r="AK45" s="95">
        <v>0.3658881819</v>
      </c>
      <c r="AL45" s="95">
        <v>0.81747975709999998</v>
      </c>
      <c r="AM45" s="95">
        <v>0.27833338839999999</v>
      </c>
      <c r="AN45" s="95">
        <v>1.3888706265999999</v>
      </c>
      <c r="AO45" s="95">
        <v>0.76689167339999997</v>
      </c>
      <c r="AP45" s="95">
        <v>2.5152986848999999</v>
      </c>
      <c r="AQ45" s="95">
        <v>0.54427359210000004</v>
      </c>
      <c r="AR45" s="95">
        <v>1.2369171885000001</v>
      </c>
      <c r="AS45" s="95">
        <v>0.62210767619999996</v>
      </c>
      <c r="AT45" s="95">
        <v>2.4593236663</v>
      </c>
      <c r="AU45" s="94">
        <v>1</v>
      </c>
      <c r="AV45" s="94">
        <v>2</v>
      </c>
      <c r="AW45" s="94">
        <v>3</v>
      </c>
      <c r="AX45" s="94" t="s">
        <v>28</v>
      </c>
      <c r="AY45" s="94" t="s">
        <v>28</v>
      </c>
      <c r="AZ45" s="94" t="s">
        <v>28</v>
      </c>
      <c r="BA45" s="94" t="s">
        <v>28</v>
      </c>
      <c r="BB45" s="94" t="s">
        <v>28</v>
      </c>
      <c r="BC45" s="106" t="s">
        <v>229</v>
      </c>
      <c r="BD45" s="107">
        <v>16</v>
      </c>
      <c r="BE45" s="107">
        <v>21</v>
      </c>
      <c r="BF45" s="107">
        <v>32</v>
      </c>
    </row>
    <row r="46" spans="1:93" x14ac:dyDescent="0.3">
      <c r="A46" s="9"/>
      <c r="B46" t="s">
        <v>143</v>
      </c>
      <c r="C46" s="94">
        <v>11</v>
      </c>
      <c r="D46" s="104">
        <v>186</v>
      </c>
      <c r="E46" s="105">
        <v>5.2535725899999997E-2</v>
      </c>
      <c r="F46" s="95">
        <v>2.8146300199999998E-2</v>
      </c>
      <c r="G46" s="95">
        <v>9.8059157899999999E-2</v>
      </c>
      <c r="H46" s="95">
        <v>5.0173543799999998E-2</v>
      </c>
      <c r="I46" s="97">
        <v>5.9139784899999999E-2</v>
      </c>
      <c r="J46" s="95">
        <v>3.2751622500000001E-2</v>
      </c>
      <c r="K46" s="95">
        <v>0.10678903519999999</v>
      </c>
      <c r="L46" s="95">
        <v>0.53600839020000002</v>
      </c>
      <c r="M46" s="95">
        <v>0.28716940320000001</v>
      </c>
      <c r="N46" s="95">
        <v>1.0004721643000001</v>
      </c>
      <c r="O46" s="104">
        <v>11</v>
      </c>
      <c r="P46" s="104">
        <v>181</v>
      </c>
      <c r="Q46" s="105">
        <v>5.5571985499999997E-2</v>
      </c>
      <c r="R46" s="95">
        <v>2.9711728100000001E-2</v>
      </c>
      <c r="S46" s="95">
        <v>0.1039402879</v>
      </c>
      <c r="T46" s="95">
        <v>8.7822469E-2</v>
      </c>
      <c r="U46" s="97">
        <v>6.07734807E-2</v>
      </c>
      <c r="V46" s="95">
        <v>3.36563634E-2</v>
      </c>
      <c r="W46" s="95">
        <v>0.1097390085</v>
      </c>
      <c r="X46" s="95">
        <v>0.57965404060000003</v>
      </c>
      <c r="Y46" s="95">
        <v>0.30991376450000002</v>
      </c>
      <c r="Z46" s="95">
        <v>1.0841687115</v>
      </c>
      <c r="AA46" s="104">
        <v>22</v>
      </c>
      <c r="AB46" s="104">
        <v>192</v>
      </c>
      <c r="AC46" s="105">
        <v>0.1080832377</v>
      </c>
      <c r="AD46" s="95">
        <v>6.7920297899999996E-2</v>
      </c>
      <c r="AE46" s="95">
        <v>0.17199550990000001</v>
      </c>
      <c r="AF46" s="95">
        <v>0.75051371919999998</v>
      </c>
      <c r="AG46" s="97">
        <v>0.11458333330000001</v>
      </c>
      <c r="AH46" s="95">
        <v>7.5447468700000006E-2</v>
      </c>
      <c r="AI46" s="95">
        <v>0.17401962600000001</v>
      </c>
      <c r="AJ46" s="95">
        <v>0.92740402070000005</v>
      </c>
      <c r="AK46" s="95">
        <v>0.58278747659999997</v>
      </c>
      <c r="AL46" s="95">
        <v>1.4758007886</v>
      </c>
      <c r="AM46" s="95">
        <v>8.5630415900000006E-2</v>
      </c>
      <c r="AN46" s="95">
        <v>1.9449230903000001</v>
      </c>
      <c r="AO46" s="95">
        <v>0.91093142979999997</v>
      </c>
      <c r="AP46" s="95">
        <v>4.1525911871999996</v>
      </c>
      <c r="AQ46" s="95">
        <v>0.89869933260000001</v>
      </c>
      <c r="AR46" s="95">
        <v>1.0577941875000001</v>
      </c>
      <c r="AS46" s="95">
        <v>0.44537311660000001</v>
      </c>
      <c r="AT46" s="95">
        <v>2.5123396571000001</v>
      </c>
      <c r="AU46" s="94" t="s">
        <v>28</v>
      </c>
      <c r="AV46" s="94" t="s">
        <v>28</v>
      </c>
      <c r="AW46" s="94" t="s">
        <v>28</v>
      </c>
      <c r="AX46" s="94" t="s">
        <v>28</v>
      </c>
      <c r="AY46" s="94" t="s">
        <v>28</v>
      </c>
      <c r="AZ46" s="94" t="s">
        <v>28</v>
      </c>
      <c r="BA46" s="94" t="s">
        <v>28</v>
      </c>
      <c r="BB46" s="94" t="s">
        <v>28</v>
      </c>
      <c r="BC46" s="106" t="s">
        <v>28</v>
      </c>
      <c r="BD46" s="107">
        <v>11</v>
      </c>
      <c r="BE46" s="107">
        <v>11</v>
      </c>
      <c r="BF46" s="107">
        <v>22</v>
      </c>
    </row>
    <row r="47" spans="1:93" x14ac:dyDescent="0.3">
      <c r="A47" s="9"/>
      <c r="B47" t="s">
        <v>145</v>
      </c>
      <c r="C47" s="94">
        <v>105</v>
      </c>
      <c r="D47" s="104">
        <v>571</v>
      </c>
      <c r="E47" s="105">
        <v>0.15951119</v>
      </c>
      <c r="F47" s="95">
        <v>0.12120559459999999</v>
      </c>
      <c r="G47" s="95">
        <v>0.20992281600000001</v>
      </c>
      <c r="H47" s="95">
        <v>5.0941699999999996E-4</v>
      </c>
      <c r="I47" s="97">
        <v>0.1838879159</v>
      </c>
      <c r="J47" s="95">
        <v>0.1518743478</v>
      </c>
      <c r="K47" s="95">
        <v>0.2226496187</v>
      </c>
      <c r="L47" s="95">
        <v>1.6274513149000001</v>
      </c>
      <c r="M47" s="95">
        <v>1.2366292565000001</v>
      </c>
      <c r="N47" s="95">
        <v>2.1417880648000001</v>
      </c>
      <c r="O47" s="104">
        <v>94</v>
      </c>
      <c r="P47" s="104">
        <v>606</v>
      </c>
      <c r="Q47" s="105">
        <v>0.14060329990000001</v>
      </c>
      <c r="R47" s="95">
        <v>0.1060377747</v>
      </c>
      <c r="S47" s="95">
        <v>0.18643627709999999</v>
      </c>
      <c r="T47" s="95">
        <v>7.8110836000000001E-3</v>
      </c>
      <c r="U47" s="97">
        <v>0.15511551160000001</v>
      </c>
      <c r="V47" s="95">
        <v>0.126724473</v>
      </c>
      <c r="W47" s="95">
        <v>0.18986720839999999</v>
      </c>
      <c r="X47" s="95">
        <v>1.4665891495000001</v>
      </c>
      <c r="Y47" s="95">
        <v>1.1060469413</v>
      </c>
      <c r="Z47" s="95">
        <v>1.9446586334</v>
      </c>
      <c r="AA47" s="104">
        <v>125</v>
      </c>
      <c r="AB47" s="104">
        <v>553</v>
      </c>
      <c r="AC47" s="105">
        <v>0.2112314277</v>
      </c>
      <c r="AD47" s="95">
        <v>0.1629864738</v>
      </c>
      <c r="AE47" s="95">
        <v>0.27375717129999999</v>
      </c>
      <c r="AF47" s="95">
        <v>6.9483112999999999E-6</v>
      </c>
      <c r="AG47" s="97">
        <v>0.22603978299999999</v>
      </c>
      <c r="AH47" s="95">
        <v>0.18969291099999999</v>
      </c>
      <c r="AI47" s="95">
        <v>0.26935104339999999</v>
      </c>
      <c r="AJ47" s="95">
        <v>1.8124630557999999</v>
      </c>
      <c r="AK47" s="95">
        <v>1.3984991041999999</v>
      </c>
      <c r="AL47" s="95">
        <v>2.3489627694999999</v>
      </c>
      <c r="AM47" s="95">
        <v>1.8344872599999999E-2</v>
      </c>
      <c r="AN47" s="95">
        <v>1.5023219783999999</v>
      </c>
      <c r="AO47" s="95">
        <v>1.0712092553999999</v>
      </c>
      <c r="AP47" s="95">
        <v>2.1069378510000001</v>
      </c>
      <c r="AQ47" s="95">
        <v>0.4786955551</v>
      </c>
      <c r="AR47" s="95">
        <v>0.88146355070000004</v>
      </c>
      <c r="AS47" s="95">
        <v>0.62172611700000002</v>
      </c>
      <c r="AT47" s="95">
        <v>1.2497110383000001</v>
      </c>
      <c r="AU47" s="94">
        <v>1</v>
      </c>
      <c r="AV47" s="94" t="s">
        <v>28</v>
      </c>
      <c r="AW47" s="94">
        <v>3</v>
      </c>
      <c r="AX47" s="94" t="s">
        <v>28</v>
      </c>
      <c r="AY47" s="94" t="s">
        <v>28</v>
      </c>
      <c r="AZ47" s="94" t="s">
        <v>28</v>
      </c>
      <c r="BA47" s="94" t="s">
        <v>28</v>
      </c>
      <c r="BB47" s="94" t="s">
        <v>28</v>
      </c>
      <c r="BC47" s="106" t="s">
        <v>444</v>
      </c>
      <c r="BD47" s="107">
        <v>105</v>
      </c>
      <c r="BE47" s="107">
        <v>94</v>
      </c>
      <c r="BF47" s="107">
        <v>125</v>
      </c>
      <c r="BQ47" s="46"/>
      <c r="CO47" s="4"/>
    </row>
    <row r="48" spans="1:93" x14ac:dyDescent="0.3">
      <c r="A48" s="9"/>
      <c r="B48" t="s">
        <v>97</v>
      </c>
      <c r="C48" s="94">
        <v>27</v>
      </c>
      <c r="D48" s="104">
        <v>414</v>
      </c>
      <c r="E48" s="105">
        <v>6.02561265E-2</v>
      </c>
      <c r="F48" s="95">
        <v>3.9305949100000001E-2</v>
      </c>
      <c r="G48" s="95">
        <v>9.2372805299999999E-2</v>
      </c>
      <c r="H48" s="95">
        <v>2.56245152E-2</v>
      </c>
      <c r="I48" s="97">
        <v>6.5217391299999997E-2</v>
      </c>
      <c r="J48" s="95">
        <v>4.4724923799999997E-2</v>
      </c>
      <c r="K48" s="95">
        <v>9.5099281600000002E-2</v>
      </c>
      <c r="L48" s="95">
        <v>0.61477763610000002</v>
      </c>
      <c r="M48" s="95">
        <v>0.40102840769999998</v>
      </c>
      <c r="N48" s="95">
        <v>0.94245578269999997</v>
      </c>
      <c r="O48" s="104">
        <v>28</v>
      </c>
      <c r="P48" s="104">
        <v>484</v>
      </c>
      <c r="Q48" s="105">
        <v>5.2815712700000003E-2</v>
      </c>
      <c r="R48" s="95">
        <v>3.4672398799999997E-2</v>
      </c>
      <c r="S48" s="95">
        <v>8.0453029199999998E-2</v>
      </c>
      <c r="T48" s="95">
        <v>5.4952335999999997E-3</v>
      </c>
      <c r="U48" s="97">
        <v>5.7851239700000001E-2</v>
      </c>
      <c r="V48" s="95">
        <v>3.9943921399999999E-2</v>
      </c>
      <c r="W48" s="95">
        <v>8.3786614199999998E-2</v>
      </c>
      <c r="X48" s="95">
        <v>0.55090421980000004</v>
      </c>
      <c r="Y48" s="95">
        <v>0.36165697299999999</v>
      </c>
      <c r="Z48" s="95">
        <v>0.83918044459999996</v>
      </c>
      <c r="AA48" s="104">
        <v>58</v>
      </c>
      <c r="AB48" s="104">
        <v>509</v>
      </c>
      <c r="AC48" s="105">
        <v>0.1103996099</v>
      </c>
      <c r="AD48" s="95">
        <v>7.9872695100000002E-2</v>
      </c>
      <c r="AE48" s="95">
        <v>0.15259374749999999</v>
      </c>
      <c r="AF48" s="95">
        <v>0.74293722750000002</v>
      </c>
      <c r="AG48" s="97">
        <v>0.1139489194</v>
      </c>
      <c r="AH48" s="95">
        <v>8.8093116200000002E-2</v>
      </c>
      <c r="AI48" s="95">
        <v>0.14739353999999999</v>
      </c>
      <c r="AJ48" s="95">
        <v>0.94727956219999998</v>
      </c>
      <c r="AK48" s="95">
        <v>0.6853445561</v>
      </c>
      <c r="AL48" s="95">
        <v>1.3093247199</v>
      </c>
      <c r="AM48" s="95">
        <v>3.8075142000000002E-3</v>
      </c>
      <c r="AN48" s="95">
        <v>2.0902796565999999</v>
      </c>
      <c r="AO48" s="95">
        <v>1.2685920745999999</v>
      </c>
      <c r="AP48" s="95">
        <v>3.4441875606000001</v>
      </c>
      <c r="AQ48" s="95">
        <v>0.65114507889999995</v>
      </c>
      <c r="AR48" s="95">
        <v>0.87652021150000003</v>
      </c>
      <c r="AS48" s="95">
        <v>0.49506297290000001</v>
      </c>
      <c r="AT48" s="95">
        <v>1.5518988961</v>
      </c>
      <c r="AU48" s="94" t="s">
        <v>28</v>
      </c>
      <c r="AV48" s="94" t="s">
        <v>28</v>
      </c>
      <c r="AW48" s="94" t="s">
        <v>28</v>
      </c>
      <c r="AX48" s="94" t="s">
        <v>28</v>
      </c>
      <c r="AY48" s="94" t="s">
        <v>228</v>
      </c>
      <c r="AZ48" s="94" t="s">
        <v>28</v>
      </c>
      <c r="BA48" s="94" t="s">
        <v>28</v>
      </c>
      <c r="BB48" s="94" t="s">
        <v>28</v>
      </c>
      <c r="BC48" s="106" t="s">
        <v>264</v>
      </c>
      <c r="BD48" s="107">
        <v>27</v>
      </c>
      <c r="BE48" s="107">
        <v>28</v>
      </c>
      <c r="BF48" s="107">
        <v>58</v>
      </c>
    </row>
    <row r="49" spans="1:93" x14ac:dyDescent="0.3">
      <c r="A49" s="9"/>
      <c r="B49" t="s">
        <v>144</v>
      </c>
      <c r="C49" s="94">
        <v>119</v>
      </c>
      <c r="D49" s="104">
        <v>506</v>
      </c>
      <c r="E49" s="105">
        <v>0.201111495</v>
      </c>
      <c r="F49" s="95">
        <v>0.15374988749999999</v>
      </c>
      <c r="G49" s="95">
        <v>0.26306252359999999</v>
      </c>
      <c r="H49" s="95">
        <v>1.5536008999999999E-7</v>
      </c>
      <c r="I49" s="97">
        <v>0.23517786560000001</v>
      </c>
      <c r="J49" s="95">
        <v>0.19650197829999999</v>
      </c>
      <c r="K49" s="95">
        <v>0.2814660135</v>
      </c>
      <c r="L49" s="95">
        <v>2.0518884407</v>
      </c>
      <c r="M49" s="95">
        <v>1.5686702392</v>
      </c>
      <c r="N49" s="95">
        <v>2.6839587237</v>
      </c>
      <c r="O49" s="104">
        <v>107</v>
      </c>
      <c r="P49" s="104">
        <v>486</v>
      </c>
      <c r="Q49" s="105">
        <v>0.19158975549999999</v>
      </c>
      <c r="R49" s="95">
        <v>0.14582824680000001</v>
      </c>
      <c r="S49" s="95">
        <v>0.25171141540000003</v>
      </c>
      <c r="T49" s="95">
        <v>6.6271617000000002E-7</v>
      </c>
      <c r="U49" s="97">
        <v>0.22016460909999999</v>
      </c>
      <c r="V49" s="95">
        <v>0.18216240410000001</v>
      </c>
      <c r="W49" s="95">
        <v>0.26609472639999998</v>
      </c>
      <c r="X49" s="95">
        <v>1.9984129588999999</v>
      </c>
      <c r="Y49" s="95">
        <v>1.5210889406000001</v>
      </c>
      <c r="Z49" s="95">
        <v>2.6255232339000001</v>
      </c>
      <c r="AA49" s="104">
        <v>114</v>
      </c>
      <c r="AB49" s="104">
        <v>566</v>
      </c>
      <c r="AC49" s="105">
        <v>0.18549873280000001</v>
      </c>
      <c r="AD49" s="95">
        <v>0.14214459530000001</v>
      </c>
      <c r="AE49" s="95">
        <v>0.2420758932</v>
      </c>
      <c r="AF49" s="95">
        <v>6.2157650000000005E-4</v>
      </c>
      <c r="AG49" s="97">
        <v>0.2014134276</v>
      </c>
      <c r="AH49" s="95">
        <v>0.16763553749999999</v>
      </c>
      <c r="AI49" s="95">
        <v>0.24199742730000001</v>
      </c>
      <c r="AJ49" s="95">
        <v>1.5916646676999999</v>
      </c>
      <c r="AK49" s="95">
        <v>1.2196661756</v>
      </c>
      <c r="AL49" s="95">
        <v>2.0771227939000001</v>
      </c>
      <c r="AM49" s="95">
        <v>0.85057535139999996</v>
      </c>
      <c r="AN49" s="95">
        <v>0.96820799369999999</v>
      </c>
      <c r="AO49" s="95">
        <v>0.69180815220000003</v>
      </c>
      <c r="AP49" s="95">
        <v>1.3550385554</v>
      </c>
      <c r="AQ49" s="95">
        <v>0.77783295129999996</v>
      </c>
      <c r="AR49" s="95">
        <v>0.95265442469999995</v>
      </c>
      <c r="AS49" s="95">
        <v>0.6801526296</v>
      </c>
      <c r="AT49" s="95">
        <v>1.3343335207</v>
      </c>
      <c r="AU49" s="94">
        <v>1</v>
      </c>
      <c r="AV49" s="94">
        <v>2</v>
      </c>
      <c r="AW49" s="94">
        <v>3</v>
      </c>
      <c r="AX49" s="94" t="s">
        <v>28</v>
      </c>
      <c r="AY49" s="94" t="s">
        <v>28</v>
      </c>
      <c r="AZ49" s="94" t="s">
        <v>28</v>
      </c>
      <c r="BA49" s="94" t="s">
        <v>28</v>
      </c>
      <c r="BB49" s="94" t="s">
        <v>28</v>
      </c>
      <c r="BC49" s="106" t="s">
        <v>229</v>
      </c>
      <c r="BD49" s="107">
        <v>119</v>
      </c>
      <c r="BE49" s="107">
        <v>107</v>
      </c>
      <c r="BF49" s="107">
        <v>114</v>
      </c>
      <c r="BQ49" s="46"/>
    </row>
    <row r="50" spans="1:93" x14ac:dyDescent="0.3">
      <c r="A50" s="9"/>
      <c r="B50" t="s">
        <v>146</v>
      </c>
      <c r="C50" s="94">
        <v>109</v>
      </c>
      <c r="D50" s="104">
        <v>503</v>
      </c>
      <c r="E50" s="105">
        <v>0.17983410899999999</v>
      </c>
      <c r="F50" s="95">
        <v>0.1370090196</v>
      </c>
      <c r="G50" s="95">
        <v>0.23604509300000001</v>
      </c>
      <c r="H50" s="95">
        <v>1.2220300000000001E-5</v>
      </c>
      <c r="I50" s="97">
        <v>0.21669980119999999</v>
      </c>
      <c r="J50" s="95">
        <v>0.17960904</v>
      </c>
      <c r="K50" s="95">
        <v>0.26145011309999999</v>
      </c>
      <c r="L50" s="95">
        <v>1.8348007886</v>
      </c>
      <c r="M50" s="95">
        <v>1.3978675045</v>
      </c>
      <c r="N50" s="95">
        <v>2.4083068838999999</v>
      </c>
      <c r="O50" s="104">
        <v>116</v>
      </c>
      <c r="P50" s="104">
        <v>496</v>
      </c>
      <c r="Q50" s="105">
        <v>0.20882946080000001</v>
      </c>
      <c r="R50" s="95">
        <v>0.15975581759999999</v>
      </c>
      <c r="S50" s="95">
        <v>0.27297749989999998</v>
      </c>
      <c r="T50" s="95">
        <v>1.2247527E-8</v>
      </c>
      <c r="U50" s="97">
        <v>0.23387096769999999</v>
      </c>
      <c r="V50" s="95">
        <v>0.19495942420000001</v>
      </c>
      <c r="W50" s="95">
        <v>0.28054878480000001</v>
      </c>
      <c r="X50" s="95">
        <v>2.1782349453999998</v>
      </c>
      <c r="Y50" s="95">
        <v>1.6663630859</v>
      </c>
      <c r="Z50" s="95">
        <v>2.8473431256000001</v>
      </c>
      <c r="AA50" s="104">
        <v>89</v>
      </c>
      <c r="AB50" s="104">
        <v>466</v>
      </c>
      <c r="AC50" s="105">
        <v>0.17305641790000001</v>
      </c>
      <c r="AD50" s="95">
        <v>0.1302874369</v>
      </c>
      <c r="AE50" s="95">
        <v>0.22986501610000001</v>
      </c>
      <c r="AF50" s="95">
        <v>6.3405971000000004E-3</v>
      </c>
      <c r="AG50" s="97">
        <v>0.19098712449999999</v>
      </c>
      <c r="AH50" s="95">
        <v>0.15515897670000001</v>
      </c>
      <c r="AI50" s="95">
        <v>0.2350884395</v>
      </c>
      <c r="AJ50" s="95">
        <v>1.4849038681</v>
      </c>
      <c r="AK50" s="95">
        <v>1.1179262887000001</v>
      </c>
      <c r="AL50" s="95">
        <v>1.972347837</v>
      </c>
      <c r="AM50" s="95">
        <v>0.28745003520000001</v>
      </c>
      <c r="AN50" s="95">
        <v>0.82869733629999998</v>
      </c>
      <c r="AO50" s="95">
        <v>0.58618890940000001</v>
      </c>
      <c r="AP50" s="95">
        <v>1.1715323579000001</v>
      </c>
      <c r="AQ50" s="95">
        <v>0.3826566998</v>
      </c>
      <c r="AR50" s="95">
        <v>1.1612338834</v>
      </c>
      <c r="AS50" s="95">
        <v>0.8301776823</v>
      </c>
      <c r="AT50" s="95">
        <v>1.624307857</v>
      </c>
      <c r="AU50" s="94">
        <v>1</v>
      </c>
      <c r="AV50" s="94">
        <v>2</v>
      </c>
      <c r="AW50" s="94" t="s">
        <v>28</v>
      </c>
      <c r="AX50" s="94" t="s">
        <v>28</v>
      </c>
      <c r="AY50" s="94" t="s">
        <v>28</v>
      </c>
      <c r="AZ50" s="94" t="s">
        <v>28</v>
      </c>
      <c r="BA50" s="94" t="s">
        <v>28</v>
      </c>
      <c r="BB50" s="94" t="s">
        <v>28</v>
      </c>
      <c r="BC50" s="106" t="s">
        <v>437</v>
      </c>
      <c r="BD50" s="107">
        <v>109</v>
      </c>
      <c r="BE50" s="107">
        <v>116</v>
      </c>
      <c r="BF50" s="107">
        <v>89</v>
      </c>
    </row>
    <row r="51" spans="1:93" x14ac:dyDescent="0.3">
      <c r="A51" s="9"/>
      <c r="B51" t="s">
        <v>147</v>
      </c>
      <c r="C51" s="94">
        <v>124</v>
      </c>
      <c r="D51" s="104">
        <v>496</v>
      </c>
      <c r="E51" s="105">
        <v>0.2052285673</v>
      </c>
      <c r="F51" s="95">
        <v>0.15710617069999999</v>
      </c>
      <c r="G51" s="95">
        <v>0.26809109180000001</v>
      </c>
      <c r="H51" s="95">
        <v>5.9318104999999999E-8</v>
      </c>
      <c r="I51" s="97">
        <v>0.25</v>
      </c>
      <c r="J51" s="95">
        <v>0.20965240730000001</v>
      </c>
      <c r="K51" s="95">
        <v>0.29811248439999999</v>
      </c>
      <c r="L51" s="95">
        <v>2.0938938626999999</v>
      </c>
      <c r="M51" s="95">
        <v>1.6029135269000001</v>
      </c>
      <c r="N51" s="95">
        <v>2.7352639018999998</v>
      </c>
      <c r="O51" s="104">
        <v>91</v>
      </c>
      <c r="P51" s="104">
        <v>479</v>
      </c>
      <c r="Q51" s="105">
        <v>0.1640080371</v>
      </c>
      <c r="R51" s="95">
        <v>0.1231150711</v>
      </c>
      <c r="S51" s="95">
        <v>0.21848369970000001</v>
      </c>
      <c r="T51" s="95">
        <v>2.432538E-4</v>
      </c>
      <c r="U51" s="97">
        <v>0.18997912319999999</v>
      </c>
      <c r="V51" s="95">
        <v>0.15469479880000001</v>
      </c>
      <c r="W51" s="95">
        <v>0.23331144640000001</v>
      </c>
      <c r="X51" s="95">
        <v>1.7107166598000001</v>
      </c>
      <c r="Y51" s="95">
        <v>1.2841748911999999</v>
      </c>
      <c r="Z51" s="95">
        <v>2.2789352994000001</v>
      </c>
      <c r="AA51" s="104">
        <v>168</v>
      </c>
      <c r="AB51" s="104">
        <v>469</v>
      </c>
      <c r="AC51" s="105">
        <v>0.32058133160000002</v>
      </c>
      <c r="AD51" s="95">
        <v>0.25114711740000001</v>
      </c>
      <c r="AE51" s="95">
        <v>0.40921190429999998</v>
      </c>
      <c r="AF51" s="95">
        <v>4.483225E-16</v>
      </c>
      <c r="AG51" s="97">
        <v>0.35820895520000001</v>
      </c>
      <c r="AH51" s="95">
        <v>0.30793908440000001</v>
      </c>
      <c r="AI51" s="95">
        <v>0.41668518900000001</v>
      </c>
      <c r="AJ51" s="95">
        <v>2.7507356570999999</v>
      </c>
      <c r="AK51" s="95">
        <v>2.1549580807000002</v>
      </c>
      <c r="AL51" s="95">
        <v>3.5112268416000001</v>
      </c>
      <c r="AM51" s="95">
        <v>7.1360900000000003E-5</v>
      </c>
      <c r="AN51" s="95">
        <v>1.9546684261</v>
      </c>
      <c r="AO51" s="95">
        <v>1.4042153830999999</v>
      </c>
      <c r="AP51" s="95">
        <v>2.7208993020999999</v>
      </c>
      <c r="AQ51" s="95">
        <v>0.20556343790000001</v>
      </c>
      <c r="AR51" s="95">
        <v>0.79914818480000005</v>
      </c>
      <c r="AS51" s="95">
        <v>0.56475824819999998</v>
      </c>
      <c r="AT51" s="95">
        <v>1.1308162799999999</v>
      </c>
      <c r="AU51" s="94">
        <v>1</v>
      </c>
      <c r="AV51" s="94">
        <v>2</v>
      </c>
      <c r="AW51" s="94">
        <v>3</v>
      </c>
      <c r="AX51" s="94" t="s">
        <v>28</v>
      </c>
      <c r="AY51" s="94" t="s">
        <v>228</v>
      </c>
      <c r="AZ51" s="94" t="s">
        <v>28</v>
      </c>
      <c r="BA51" s="94" t="s">
        <v>28</v>
      </c>
      <c r="BB51" s="94" t="s">
        <v>28</v>
      </c>
      <c r="BC51" s="106" t="s">
        <v>436</v>
      </c>
      <c r="BD51" s="107">
        <v>124</v>
      </c>
      <c r="BE51" s="107">
        <v>91</v>
      </c>
      <c r="BF51" s="107">
        <v>168</v>
      </c>
      <c r="BQ51" s="46"/>
      <c r="CC51" s="4"/>
      <c r="CO51" s="4"/>
    </row>
    <row r="52" spans="1:93" s="3" customFormat="1" x14ac:dyDescent="0.3">
      <c r="A52" s="9"/>
      <c r="B52" s="3" t="s">
        <v>82</v>
      </c>
      <c r="C52" s="100">
        <v>35</v>
      </c>
      <c r="D52" s="101">
        <v>875</v>
      </c>
      <c r="E52" s="96">
        <v>3.84316642E-2</v>
      </c>
      <c r="F52" s="102">
        <v>2.6158195700000001E-2</v>
      </c>
      <c r="G52" s="102">
        <v>5.6463864400000001E-2</v>
      </c>
      <c r="H52" s="102">
        <v>1.8460286999999999E-6</v>
      </c>
      <c r="I52" s="103">
        <v>0.04</v>
      </c>
      <c r="J52" s="102">
        <v>2.8719751000000002E-2</v>
      </c>
      <c r="K52" s="102">
        <v>5.5710789400000002E-2</v>
      </c>
      <c r="L52" s="102">
        <v>0.39210830569999999</v>
      </c>
      <c r="M52" s="102">
        <v>0.26688528839999998</v>
      </c>
      <c r="N52" s="102">
        <v>0.57608616930000001</v>
      </c>
      <c r="O52" s="101">
        <v>34</v>
      </c>
      <c r="P52" s="101">
        <v>793</v>
      </c>
      <c r="Q52" s="96">
        <v>4.3044601000000002E-2</v>
      </c>
      <c r="R52" s="102">
        <v>2.9134460300000001E-2</v>
      </c>
      <c r="S52" s="102">
        <v>6.3596086999999996E-2</v>
      </c>
      <c r="T52" s="102">
        <v>5.7941600000000001E-5</v>
      </c>
      <c r="U52" s="103">
        <v>4.2875157599999998E-2</v>
      </c>
      <c r="V52" s="102">
        <v>3.06355632E-2</v>
      </c>
      <c r="W52" s="102">
        <v>6.0004744399999997E-2</v>
      </c>
      <c r="X52" s="102">
        <v>0.44898480159999998</v>
      </c>
      <c r="Y52" s="102">
        <v>0.30389246479999998</v>
      </c>
      <c r="Z52" s="102">
        <v>0.66335093970000003</v>
      </c>
      <c r="AA52" s="101">
        <v>36</v>
      </c>
      <c r="AB52" s="101">
        <v>738</v>
      </c>
      <c r="AC52" s="96">
        <v>4.9941423300000003E-2</v>
      </c>
      <c r="AD52" s="102">
        <v>3.4080007000000002E-2</v>
      </c>
      <c r="AE52" s="102">
        <v>7.3185013100000001E-2</v>
      </c>
      <c r="AF52" s="102">
        <v>1.38433E-5</v>
      </c>
      <c r="AG52" s="103">
        <v>4.8780487800000001E-2</v>
      </c>
      <c r="AH52" s="102">
        <v>3.5186754799999997E-2</v>
      </c>
      <c r="AI52" s="102">
        <v>6.7625900799999999E-2</v>
      </c>
      <c r="AJ52" s="102">
        <v>0.42852044140000001</v>
      </c>
      <c r="AK52" s="102">
        <v>0.29242217549999999</v>
      </c>
      <c r="AL52" s="102">
        <v>0.62796116049999995</v>
      </c>
      <c r="AM52" s="102">
        <v>0.57209553199999996</v>
      </c>
      <c r="AN52" s="102">
        <v>1.1602250259</v>
      </c>
      <c r="AO52" s="102">
        <v>0.69284319360000002</v>
      </c>
      <c r="AP52" s="102">
        <v>1.9428957709000001</v>
      </c>
      <c r="AQ52" s="102">
        <v>0.66727855599999997</v>
      </c>
      <c r="AR52" s="102">
        <v>1.1200295863</v>
      </c>
      <c r="AS52" s="102">
        <v>0.66800423450000002</v>
      </c>
      <c r="AT52" s="102">
        <v>1.8779316197</v>
      </c>
      <c r="AU52" s="100">
        <v>1</v>
      </c>
      <c r="AV52" s="100">
        <v>2</v>
      </c>
      <c r="AW52" s="100">
        <v>3</v>
      </c>
      <c r="AX52" s="100" t="s">
        <v>28</v>
      </c>
      <c r="AY52" s="100" t="s">
        <v>28</v>
      </c>
      <c r="AZ52" s="100" t="s">
        <v>28</v>
      </c>
      <c r="BA52" s="100" t="s">
        <v>28</v>
      </c>
      <c r="BB52" s="100" t="s">
        <v>28</v>
      </c>
      <c r="BC52" s="98" t="s">
        <v>229</v>
      </c>
      <c r="BD52" s="99">
        <v>35</v>
      </c>
      <c r="BE52" s="99">
        <v>34</v>
      </c>
      <c r="BF52" s="99">
        <v>36</v>
      </c>
      <c r="BG52" s="37"/>
      <c r="BH52" s="37"/>
      <c r="BI52" s="37"/>
      <c r="BJ52" s="37"/>
      <c r="BK52" s="37"/>
      <c r="BL52" s="37"/>
      <c r="BM52" s="37"/>
      <c r="BN52" s="37"/>
      <c r="BO52" s="37"/>
      <c r="BP52" s="37"/>
      <c r="BQ52" s="37"/>
      <c r="BR52" s="37"/>
      <c r="BS52" s="37"/>
      <c r="BT52" s="37"/>
      <c r="BU52" s="37"/>
      <c r="BV52" s="37"/>
      <c r="BW52" s="37"/>
    </row>
    <row r="53" spans="1:93" x14ac:dyDescent="0.3">
      <c r="A53" s="9"/>
      <c r="B53" t="s">
        <v>85</v>
      </c>
      <c r="C53" s="94">
        <v>48</v>
      </c>
      <c r="D53" s="104">
        <v>925</v>
      </c>
      <c r="E53" s="105">
        <v>5.05979415E-2</v>
      </c>
      <c r="F53" s="95">
        <v>3.5788763899999999E-2</v>
      </c>
      <c r="G53" s="95">
        <v>7.1535068800000004E-2</v>
      </c>
      <c r="H53" s="95">
        <v>1.8227529999999999E-4</v>
      </c>
      <c r="I53" s="97">
        <v>5.1891891900000001E-2</v>
      </c>
      <c r="J53" s="95">
        <v>3.9105617199999998E-2</v>
      </c>
      <c r="K53" s="95">
        <v>6.8858865699999994E-2</v>
      </c>
      <c r="L53" s="95">
        <v>0.51623767860000003</v>
      </c>
      <c r="M53" s="95">
        <v>0.36514347879999998</v>
      </c>
      <c r="N53" s="95">
        <v>0.7298537598</v>
      </c>
      <c r="O53" s="104">
        <v>70</v>
      </c>
      <c r="P53" s="104">
        <v>970</v>
      </c>
      <c r="Q53" s="105">
        <v>7.17124123E-2</v>
      </c>
      <c r="R53" s="95">
        <v>5.2714898199999999E-2</v>
      </c>
      <c r="S53" s="95">
        <v>9.7556293700000005E-2</v>
      </c>
      <c r="T53" s="95">
        <v>6.4459905900000003E-2</v>
      </c>
      <c r="U53" s="97">
        <v>7.2164948500000006E-2</v>
      </c>
      <c r="V53" s="95">
        <v>5.7093709600000001E-2</v>
      </c>
      <c r="W53" s="95">
        <v>9.1214598199999997E-2</v>
      </c>
      <c r="X53" s="95">
        <v>0.74800979710000004</v>
      </c>
      <c r="Y53" s="95">
        <v>0.54985265429999997</v>
      </c>
      <c r="Z53" s="95">
        <v>1.0175792590999999</v>
      </c>
      <c r="AA53" s="104">
        <v>63</v>
      </c>
      <c r="AB53" s="104">
        <v>883</v>
      </c>
      <c r="AC53" s="105">
        <v>7.4305200099999996E-2</v>
      </c>
      <c r="AD53" s="95">
        <v>5.39740914E-2</v>
      </c>
      <c r="AE53" s="95">
        <v>0.1022946865</v>
      </c>
      <c r="AF53" s="95">
        <v>5.7886795999999999E-3</v>
      </c>
      <c r="AG53" s="97">
        <v>7.1347678400000003E-2</v>
      </c>
      <c r="AH53" s="95">
        <v>5.5736350900000002E-2</v>
      </c>
      <c r="AI53" s="95">
        <v>9.13316198E-2</v>
      </c>
      <c r="AJ53" s="95">
        <v>0.63757288130000001</v>
      </c>
      <c r="AK53" s="95">
        <v>0.4631225933</v>
      </c>
      <c r="AL53" s="95">
        <v>0.87773558190000001</v>
      </c>
      <c r="AM53" s="95">
        <v>0.86363961</v>
      </c>
      <c r="AN53" s="95">
        <v>1.0361553547</v>
      </c>
      <c r="AO53" s="95">
        <v>0.69086501609999995</v>
      </c>
      <c r="AP53" s="95">
        <v>1.5540198071</v>
      </c>
      <c r="AQ53" s="95">
        <v>0.1084605171</v>
      </c>
      <c r="AR53" s="95">
        <v>1.4172990087999999</v>
      </c>
      <c r="AS53" s="95">
        <v>0.9258060266</v>
      </c>
      <c r="AT53" s="95">
        <v>2.1697163582000001</v>
      </c>
      <c r="AU53" s="94">
        <v>1</v>
      </c>
      <c r="AV53" s="94" t="s">
        <v>28</v>
      </c>
      <c r="AW53" s="94" t="s">
        <v>28</v>
      </c>
      <c r="AX53" s="94" t="s">
        <v>28</v>
      </c>
      <c r="AY53" s="94" t="s">
        <v>28</v>
      </c>
      <c r="AZ53" s="94" t="s">
        <v>28</v>
      </c>
      <c r="BA53" s="94" t="s">
        <v>28</v>
      </c>
      <c r="BB53" s="94" t="s">
        <v>28</v>
      </c>
      <c r="BC53" s="106">
        <v>-1</v>
      </c>
      <c r="BD53" s="107">
        <v>48</v>
      </c>
      <c r="BE53" s="107">
        <v>70</v>
      </c>
      <c r="BF53" s="107">
        <v>63</v>
      </c>
    </row>
    <row r="54" spans="1:93" x14ac:dyDescent="0.3">
      <c r="A54" s="9"/>
      <c r="B54" t="s">
        <v>81</v>
      </c>
      <c r="C54" s="94">
        <v>22</v>
      </c>
      <c r="D54" s="104">
        <v>615</v>
      </c>
      <c r="E54" s="105">
        <v>3.4399677699999999E-2</v>
      </c>
      <c r="F54" s="95">
        <v>2.16798544E-2</v>
      </c>
      <c r="G54" s="95">
        <v>5.45823696E-2</v>
      </c>
      <c r="H54" s="95">
        <v>8.7813688000000006E-6</v>
      </c>
      <c r="I54" s="97">
        <v>3.57723577E-2</v>
      </c>
      <c r="J54" s="95">
        <v>2.35543317E-2</v>
      </c>
      <c r="K54" s="95">
        <v>5.43280784E-2</v>
      </c>
      <c r="L54" s="95">
        <v>0.35097099250000002</v>
      </c>
      <c r="M54" s="95">
        <v>0.2211939332</v>
      </c>
      <c r="N54" s="95">
        <v>0.55688976560000003</v>
      </c>
      <c r="O54" s="104">
        <v>29</v>
      </c>
      <c r="P54" s="104">
        <v>680</v>
      </c>
      <c r="Q54" s="105">
        <v>4.3677226499999999E-2</v>
      </c>
      <c r="R54" s="95">
        <v>2.8859081200000001E-2</v>
      </c>
      <c r="S54" s="95">
        <v>6.6103979399999999E-2</v>
      </c>
      <c r="T54" s="95">
        <v>2.005571E-4</v>
      </c>
      <c r="U54" s="97">
        <v>4.2647058799999998E-2</v>
      </c>
      <c r="V54" s="95">
        <v>2.96363644E-2</v>
      </c>
      <c r="W54" s="95">
        <v>6.1369593100000001E-2</v>
      </c>
      <c r="X54" s="95">
        <v>0.45558352070000002</v>
      </c>
      <c r="Y54" s="95">
        <v>0.3010200717</v>
      </c>
      <c r="Z54" s="95">
        <v>0.68950998249999995</v>
      </c>
      <c r="AA54" s="104">
        <v>34</v>
      </c>
      <c r="AB54" s="104">
        <v>723</v>
      </c>
      <c r="AC54" s="105">
        <v>4.8045054099999998E-2</v>
      </c>
      <c r="AD54" s="95">
        <v>3.2541042499999999E-2</v>
      </c>
      <c r="AE54" s="95">
        <v>7.0935871799999994E-2</v>
      </c>
      <c r="AF54" s="95">
        <v>8.2948225000000005E-6</v>
      </c>
      <c r="AG54" s="97">
        <v>4.7026279400000003E-2</v>
      </c>
      <c r="AH54" s="95">
        <v>3.3601661999999997E-2</v>
      </c>
      <c r="AI54" s="95">
        <v>6.5814332399999995E-2</v>
      </c>
      <c r="AJ54" s="95">
        <v>0.4122487192</v>
      </c>
      <c r="AK54" s="95">
        <v>0.27921715050000001</v>
      </c>
      <c r="AL54" s="95">
        <v>0.60866249149999996</v>
      </c>
      <c r="AM54" s="95">
        <v>0.72912147849999998</v>
      </c>
      <c r="AN54" s="95">
        <v>1.1000024032</v>
      </c>
      <c r="AO54" s="95">
        <v>0.64137660320000001</v>
      </c>
      <c r="AP54" s="95">
        <v>1.8865753460000001</v>
      </c>
      <c r="AQ54" s="95">
        <v>0.4299450816</v>
      </c>
      <c r="AR54" s="95">
        <v>1.2696987122000001</v>
      </c>
      <c r="AS54" s="95">
        <v>0.70176200690000001</v>
      </c>
      <c r="AT54" s="95">
        <v>2.2972671702</v>
      </c>
      <c r="AU54" s="94">
        <v>1</v>
      </c>
      <c r="AV54" s="94">
        <v>2</v>
      </c>
      <c r="AW54" s="94">
        <v>3</v>
      </c>
      <c r="AX54" s="94" t="s">
        <v>28</v>
      </c>
      <c r="AY54" s="94" t="s">
        <v>28</v>
      </c>
      <c r="AZ54" s="94" t="s">
        <v>28</v>
      </c>
      <c r="BA54" s="94" t="s">
        <v>28</v>
      </c>
      <c r="BB54" s="94" t="s">
        <v>28</v>
      </c>
      <c r="BC54" s="106" t="s">
        <v>229</v>
      </c>
      <c r="BD54" s="107">
        <v>22</v>
      </c>
      <c r="BE54" s="107">
        <v>29</v>
      </c>
      <c r="BF54" s="107">
        <v>34</v>
      </c>
    </row>
    <row r="55" spans="1:93" x14ac:dyDescent="0.3">
      <c r="A55" s="9"/>
      <c r="B55" t="s">
        <v>86</v>
      </c>
      <c r="C55" s="94">
        <v>25</v>
      </c>
      <c r="D55" s="104">
        <v>583</v>
      </c>
      <c r="E55" s="105">
        <v>4.2068042899999998E-2</v>
      </c>
      <c r="F55" s="95">
        <v>2.7064298399999999E-2</v>
      </c>
      <c r="G55" s="95">
        <v>6.5389474000000003E-2</v>
      </c>
      <c r="H55" s="95">
        <v>1.7095740000000001E-4</v>
      </c>
      <c r="I55" s="97">
        <v>4.2881646699999998E-2</v>
      </c>
      <c r="J55" s="95">
        <v>2.8975513800000002E-2</v>
      </c>
      <c r="K55" s="95">
        <v>6.3461708899999997E-2</v>
      </c>
      <c r="L55" s="95">
        <v>0.42920933509999998</v>
      </c>
      <c r="M55" s="95">
        <v>0.2761300196</v>
      </c>
      <c r="N55" s="95">
        <v>0.66715184979999997</v>
      </c>
      <c r="O55" s="104">
        <v>46</v>
      </c>
      <c r="P55" s="104">
        <v>700</v>
      </c>
      <c r="Q55" s="105">
        <v>6.6898323100000004E-2</v>
      </c>
      <c r="R55" s="95">
        <v>4.7080769699999997E-2</v>
      </c>
      <c r="S55" s="95">
        <v>9.5057614200000001E-2</v>
      </c>
      <c r="T55" s="95">
        <v>4.4696810400000002E-2</v>
      </c>
      <c r="U55" s="97">
        <v>6.57142857E-2</v>
      </c>
      <c r="V55" s="95">
        <v>4.9221740999999999E-2</v>
      </c>
      <c r="W55" s="95">
        <v>8.7732925700000006E-2</v>
      </c>
      <c r="X55" s="95">
        <v>0.69779553449999998</v>
      </c>
      <c r="Y55" s="95">
        <v>0.49108481780000002</v>
      </c>
      <c r="Z55" s="95">
        <v>0.99151631299999998</v>
      </c>
      <c r="AA55" s="104">
        <v>38</v>
      </c>
      <c r="AB55" s="104">
        <v>661</v>
      </c>
      <c r="AC55" s="105">
        <v>5.9995210899999998E-2</v>
      </c>
      <c r="AD55" s="95">
        <v>4.1252231399999999E-2</v>
      </c>
      <c r="AE55" s="95">
        <v>8.7254075900000005E-2</v>
      </c>
      <c r="AF55" s="95">
        <v>5.1173189999999995E-4</v>
      </c>
      <c r="AG55" s="97">
        <v>5.7488653600000002E-2</v>
      </c>
      <c r="AH55" s="95">
        <v>4.18310738E-2</v>
      </c>
      <c r="AI55" s="95">
        <v>7.9006943600000004E-2</v>
      </c>
      <c r="AJ55" s="95">
        <v>0.51478657549999995</v>
      </c>
      <c r="AK55" s="95">
        <v>0.35396316859999999</v>
      </c>
      <c r="AL55" s="95">
        <v>0.74868020690000003</v>
      </c>
      <c r="AM55" s="95">
        <v>0.65706228789999999</v>
      </c>
      <c r="AN55" s="95">
        <v>0.89681187959999997</v>
      </c>
      <c r="AO55" s="95">
        <v>0.55449360430000005</v>
      </c>
      <c r="AP55" s="95">
        <v>1.4504613602</v>
      </c>
      <c r="AQ55" s="95">
        <v>8.8343953599999997E-2</v>
      </c>
      <c r="AR55" s="95">
        <v>1.5902409153999999</v>
      </c>
      <c r="AS55" s="95">
        <v>0.93274849959999995</v>
      </c>
      <c r="AT55" s="95">
        <v>2.7111983243000002</v>
      </c>
      <c r="AU55" s="94">
        <v>1</v>
      </c>
      <c r="AV55" s="94" t="s">
        <v>28</v>
      </c>
      <c r="AW55" s="94">
        <v>3</v>
      </c>
      <c r="AX55" s="94" t="s">
        <v>28</v>
      </c>
      <c r="AY55" s="94" t="s">
        <v>28</v>
      </c>
      <c r="AZ55" s="94" t="s">
        <v>28</v>
      </c>
      <c r="BA55" s="94" t="s">
        <v>28</v>
      </c>
      <c r="BB55" s="94" t="s">
        <v>28</v>
      </c>
      <c r="BC55" s="106" t="s">
        <v>444</v>
      </c>
      <c r="BD55" s="107">
        <v>25</v>
      </c>
      <c r="BE55" s="107">
        <v>46</v>
      </c>
      <c r="BF55" s="107">
        <v>38</v>
      </c>
    </row>
    <row r="56" spans="1:93" x14ac:dyDescent="0.3">
      <c r="A56" s="9"/>
      <c r="B56" t="s">
        <v>83</v>
      </c>
      <c r="C56" s="94">
        <v>22</v>
      </c>
      <c r="D56" s="104">
        <v>513</v>
      </c>
      <c r="E56" s="105">
        <v>4.0525160099999999E-2</v>
      </c>
      <c r="F56" s="95">
        <v>2.5473609299999998E-2</v>
      </c>
      <c r="G56" s="95">
        <v>6.4470196499999993E-2</v>
      </c>
      <c r="H56" s="95">
        <v>1.9274670000000001E-4</v>
      </c>
      <c r="I56" s="97">
        <v>4.2884990300000002E-2</v>
      </c>
      <c r="J56" s="95">
        <v>2.8237649100000001E-2</v>
      </c>
      <c r="K56" s="95">
        <v>6.5130152400000002E-2</v>
      </c>
      <c r="L56" s="95">
        <v>0.41346770109999997</v>
      </c>
      <c r="M56" s="95">
        <v>0.25990063140000003</v>
      </c>
      <c r="N56" s="95">
        <v>0.65777269920000003</v>
      </c>
      <c r="O56" s="104">
        <v>34</v>
      </c>
      <c r="P56" s="104">
        <v>576</v>
      </c>
      <c r="Q56" s="105">
        <v>5.8872294399999997E-2</v>
      </c>
      <c r="R56" s="95">
        <v>3.9793957900000003E-2</v>
      </c>
      <c r="S56" s="95">
        <v>8.7097319100000001E-2</v>
      </c>
      <c r="T56" s="95">
        <v>1.4676613599999999E-2</v>
      </c>
      <c r="U56" s="97">
        <v>5.90277778E-2</v>
      </c>
      <c r="V56" s="95">
        <v>4.2177086199999998E-2</v>
      </c>
      <c r="W56" s="95">
        <v>8.2610698400000002E-2</v>
      </c>
      <c r="X56" s="95">
        <v>0.61407853349999997</v>
      </c>
      <c r="Y56" s="95">
        <v>0.4150783582</v>
      </c>
      <c r="Z56" s="95">
        <v>0.90848495910000004</v>
      </c>
      <c r="AA56" s="104">
        <v>28</v>
      </c>
      <c r="AB56" s="104">
        <v>550</v>
      </c>
      <c r="AC56" s="105">
        <v>5.3021490099999999E-2</v>
      </c>
      <c r="AD56" s="95">
        <v>3.4734615400000002E-2</v>
      </c>
      <c r="AE56" s="95">
        <v>8.09359303E-2</v>
      </c>
      <c r="AF56" s="95">
        <v>2.6271520000000002E-4</v>
      </c>
      <c r="AG56" s="97">
        <v>5.0909090900000002E-2</v>
      </c>
      <c r="AH56" s="95">
        <v>3.5150650800000002E-2</v>
      </c>
      <c r="AI56" s="95">
        <v>7.3732220500000001E-2</v>
      </c>
      <c r="AJ56" s="95">
        <v>0.45494883520000001</v>
      </c>
      <c r="AK56" s="95">
        <v>0.29803901770000002</v>
      </c>
      <c r="AL56" s="95">
        <v>0.69446760429999999</v>
      </c>
      <c r="AM56" s="95">
        <v>0.70778386699999996</v>
      </c>
      <c r="AN56" s="95">
        <v>0.90061871400000004</v>
      </c>
      <c r="AO56" s="95">
        <v>0.52100386970000001</v>
      </c>
      <c r="AP56" s="95">
        <v>1.5568292583000001</v>
      </c>
      <c r="AQ56" s="95">
        <v>0.20642545349999999</v>
      </c>
      <c r="AR56" s="95">
        <v>1.4527344085</v>
      </c>
      <c r="AS56" s="95">
        <v>0.81393778530000005</v>
      </c>
      <c r="AT56" s="95">
        <v>2.5928729438999998</v>
      </c>
      <c r="AU56" s="94">
        <v>1</v>
      </c>
      <c r="AV56" s="94" t="s">
        <v>28</v>
      </c>
      <c r="AW56" s="94">
        <v>3</v>
      </c>
      <c r="AX56" s="94" t="s">
        <v>28</v>
      </c>
      <c r="AY56" s="94" t="s">
        <v>28</v>
      </c>
      <c r="AZ56" s="94" t="s">
        <v>28</v>
      </c>
      <c r="BA56" s="94" t="s">
        <v>28</v>
      </c>
      <c r="BB56" s="94" t="s">
        <v>28</v>
      </c>
      <c r="BC56" s="106" t="s">
        <v>444</v>
      </c>
      <c r="BD56" s="107">
        <v>22</v>
      </c>
      <c r="BE56" s="107">
        <v>34</v>
      </c>
      <c r="BF56" s="107">
        <v>28</v>
      </c>
    </row>
    <row r="57" spans="1:93" x14ac:dyDescent="0.3">
      <c r="A57" s="9"/>
      <c r="B57" t="s">
        <v>84</v>
      </c>
      <c r="C57" s="94">
        <v>11</v>
      </c>
      <c r="D57" s="104">
        <v>410</v>
      </c>
      <c r="E57" s="105">
        <v>2.5891715400000001E-2</v>
      </c>
      <c r="F57" s="95">
        <v>1.38888711E-2</v>
      </c>
      <c r="G57" s="95">
        <v>4.8267488599999998E-2</v>
      </c>
      <c r="H57" s="95">
        <v>2.80186E-5</v>
      </c>
      <c r="I57" s="97">
        <v>2.68292683E-2</v>
      </c>
      <c r="J57" s="95">
        <v>1.4858053099999999E-2</v>
      </c>
      <c r="K57" s="95">
        <v>4.8445757399999997E-2</v>
      </c>
      <c r="L57" s="95">
        <v>0.26416645919999998</v>
      </c>
      <c r="M57" s="95">
        <v>0.14170455060000001</v>
      </c>
      <c r="N57" s="95">
        <v>0.49246067160000001</v>
      </c>
      <c r="O57" s="104">
        <v>23</v>
      </c>
      <c r="P57" s="104">
        <v>412</v>
      </c>
      <c r="Q57" s="105">
        <v>5.3916199300000002E-2</v>
      </c>
      <c r="R57" s="95">
        <v>3.4220078299999998E-2</v>
      </c>
      <c r="S57" s="95">
        <v>8.4948857099999997E-2</v>
      </c>
      <c r="T57" s="95">
        <v>1.30859029E-2</v>
      </c>
      <c r="U57" s="97">
        <v>5.58252427E-2</v>
      </c>
      <c r="V57" s="95">
        <v>3.7097344999999997E-2</v>
      </c>
      <c r="W57" s="95">
        <v>8.4007567800000002E-2</v>
      </c>
      <c r="X57" s="95">
        <v>0.56238305119999998</v>
      </c>
      <c r="Y57" s="95">
        <v>0.35693895949999999</v>
      </c>
      <c r="Z57" s="95">
        <v>0.88607502179999997</v>
      </c>
      <c r="AA57" s="104">
        <v>29</v>
      </c>
      <c r="AB57" s="104">
        <v>348</v>
      </c>
      <c r="AC57" s="105">
        <v>8.2392000899999998E-2</v>
      </c>
      <c r="AD57" s="95">
        <v>5.4483483100000001E-2</v>
      </c>
      <c r="AE57" s="95">
        <v>0.1245963258</v>
      </c>
      <c r="AF57" s="95">
        <v>0.1003102927</v>
      </c>
      <c r="AG57" s="97">
        <v>8.3333333300000006E-2</v>
      </c>
      <c r="AH57" s="95">
        <v>5.7910137399999999E-2</v>
      </c>
      <c r="AI57" s="95">
        <v>0.1199175957</v>
      </c>
      <c r="AJ57" s="95">
        <v>0.70696136129999998</v>
      </c>
      <c r="AK57" s="95">
        <v>0.46749340890000002</v>
      </c>
      <c r="AL57" s="95">
        <v>1.0690939314000001</v>
      </c>
      <c r="AM57" s="95">
        <v>0.1571747889</v>
      </c>
      <c r="AN57" s="95">
        <v>1.5281492761</v>
      </c>
      <c r="AO57" s="95">
        <v>0.8491926407</v>
      </c>
      <c r="AP57" s="95">
        <v>2.7499534240000001</v>
      </c>
      <c r="AQ57" s="95">
        <v>5.5002760800000002E-2</v>
      </c>
      <c r="AR57" s="95">
        <v>2.0823726214999998</v>
      </c>
      <c r="AS57" s="95">
        <v>0.98440814580000002</v>
      </c>
      <c r="AT57" s="95">
        <v>4.4049571849999998</v>
      </c>
      <c r="AU57" s="94">
        <v>1</v>
      </c>
      <c r="AV57" s="94" t="s">
        <v>28</v>
      </c>
      <c r="AW57" s="94" t="s">
        <v>28</v>
      </c>
      <c r="AX57" s="94" t="s">
        <v>28</v>
      </c>
      <c r="AY57" s="94" t="s">
        <v>28</v>
      </c>
      <c r="AZ57" s="94" t="s">
        <v>28</v>
      </c>
      <c r="BA57" s="94" t="s">
        <v>28</v>
      </c>
      <c r="BB57" s="94" t="s">
        <v>28</v>
      </c>
      <c r="BC57" s="106">
        <v>-1</v>
      </c>
      <c r="BD57" s="107">
        <v>11</v>
      </c>
      <c r="BE57" s="107">
        <v>23</v>
      </c>
      <c r="BF57" s="107">
        <v>29</v>
      </c>
    </row>
    <row r="58" spans="1:93" x14ac:dyDescent="0.3">
      <c r="A58" s="9"/>
      <c r="B58" t="s">
        <v>88</v>
      </c>
      <c r="C58" s="94">
        <v>21</v>
      </c>
      <c r="D58" s="104">
        <v>207</v>
      </c>
      <c r="E58" s="105">
        <v>9.6903984299999996E-2</v>
      </c>
      <c r="F58" s="95">
        <v>6.03805803E-2</v>
      </c>
      <c r="G58" s="95">
        <v>0.1555199058</v>
      </c>
      <c r="H58" s="95">
        <v>0.96239952809999996</v>
      </c>
      <c r="I58" s="97">
        <v>0.1014492754</v>
      </c>
      <c r="J58" s="95">
        <v>6.6145688999999994E-2</v>
      </c>
      <c r="K58" s="95">
        <v>0.15559525699999999</v>
      </c>
      <c r="L58" s="95">
        <v>0.98868622699999997</v>
      </c>
      <c r="M58" s="95">
        <v>0.61604740609999997</v>
      </c>
      <c r="N58" s="95">
        <v>1.5867292771999999</v>
      </c>
      <c r="O58" s="104">
        <v>13</v>
      </c>
      <c r="P58" s="104">
        <v>215</v>
      </c>
      <c r="Q58" s="105">
        <v>5.7429630299999999E-2</v>
      </c>
      <c r="R58" s="95">
        <v>3.2158400500000003E-2</v>
      </c>
      <c r="S58" s="95">
        <v>0.1025599031</v>
      </c>
      <c r="T58" s="95">
        <v>8.3271882800000002E-2</v>
      </c>
      <c r="U58" s="97">
        <v>6.0465116300000003E-2</v>
      </c>
      <c r="V58" s="95">
        <v>3.5109452800000003E-2</v>
      </c>
      <c r="W58" s="95">
        <v>0.1041323631</v>
      </c>
      <c r="X58" s="95">
        <v>0.59903055439999997</v>
      </c>
      <c r="Y58" s="95">
        <v>0.3354342414</v>
      </c>
      <c r="Z58" s="95">
        <v>1.0697703478</v>
      </c>
      <c r="AA58" s="104">
        <v>22</v>
      </c>
      <c r="AB58" s="104">
        <v>221</v>
      </c>
      <c r="AC58" s="105">
        <v>9.6082558200000001E-2</v>
      </c>
      <c r="AD58" s="95">
        <v>6.0486247600000001E-2</v>
      </c>
      <c r="AE58" s="95">
        <v>0.1526273883</v>
      </c>
      <c r="AF58" s="95">
        <v>0.41357114569999998</v>
      </c>
      <c r="AG58" s="97">
        <v>9.9547511300000002E-2</v>
      </c>
      <c r="AH58" s="95">
        <v>6.5547122099999994E-2</v>
      </c>
      <c r="AI58" s="95">
        <v>0.15118447139999999</v>
      </c>
      <c r="AJ58" s="95">
        <v>0.82443265659999998</v>
      </c>
      <c r="AK58" s="95">
        <v>0.5189998965</v>
      </c>
      <c r="AL58" s="95">
        <v>1.3096133735</v>
      </c>
      <c r="AM58" s="95">
        <v>0.1610149317</v>
      </c>
      <c r="AN58" s="95">
        <v>1.6730485234000001</v>
      </c>
      <c r="AO58" s="95">
        <v>0.81465608889999996</v>
      </c>
      <c r="AP58" s="95">
        <v>3.4359178059</v>
      </c>
      <c r="AQ58" s="95">
        <v>0.15768693180000001</v>
      </c>
      <c r="AR58" s="95">
        <v>0.59264467570000001</v>
      </c>
      <c r="AS58" s="95">
        <v>0.28682377370000001</v>
      </c>
      <c r="AT58" s="95">
        <v>1.2245418401999999</v>
      </c>
      <c r="AU58" s="94" t="s">
        <v>28</v>
      </c>
      <c r="AV58" s="94" t="s">
        <v>28</v>
      </c>
      <c r="AW58" s="94" t="s">
        <v>28</v>
      </c>
      <c r="AX58" s="94" t="s">
        <v>28</v>
      </c>
      <c r="AY58" s="94" t="s">
        <v>28</v>
      </c>
      <c r="AZ58" s="94" t="s">
        <v>28</v>
      </c>
      <c r="BA58" s="94" t="s">
        <v>28</v>
      </c>
      <c r="BB58" s="94" t="s">
        <v>28</v>
      </c>
      <c r="BC58" s="106" t="s">
        <v>28</v>
      </c>
      <c r="BD58" s="107">
        <v>21</v>
      </c>
      <c r="BE58" s="107">
        <v>13</v>
      </c>
      <c r="BF58" s="107">
        <v>22</v>
      </c>
    </row>
    <row r="59" spans="1:93" x14ac:dyDescent="0.3">
      <c r="A59" s="9"/>
      <c r="B59" t="s">
        <v>91</v>
      </c>
      <c r="C59" s="94">
        <v>31</v>
      </c>
      <c r="D59" s="104">
        <v>149</v>
      </c>
      <c r="E59" s="105">
        <v>0.18192413490000001</v>
      </c>
      <c r="F59" s="95">
        <v>0.1214561753</v>
      </c>
      <c r="G59" s="95">
        <v>0.27249656750000001</v>
      </c>
      <c r="H59" s="95">
        <v>2.6973611000000002E-3</v>
      </c>
      <c r="I59" s="97">
        <v>0.20805369130000001</v>
      </c>
      <c r="J59" s="95">
        <v>0.14631711019999999</v>
      </c>
      <c r="K59" s="95">
        <v>0.2958392111</v>
      </c>
      <c r="L59" s="95">
        <v>1.8561247810999999</v>
      </c>
      <c r="M59" s="95">
        <v>1.2391858666</v>
      </c>
      <c r="N59" s="95">
        <v>2.7802118278000001</v>
      </c>
      <c r="O59" s="104">
        <v>31</v>
      </c>
      <c r="P59" s="104">
        <v>155</v>
      </c>
      <c r="Q59" s="105">
        <v>0.18797667239999999</v>
      </c>
      <c r="R59" s="95">
        <v>0.12537323989999999</v>
      </c>
      <c r="S59" s="95">
        <v>0.28184028239999998</v>
      </c>
      <c r="T59" s="95">
        <v>1.1209409E-3</v>
      </c>
      <c r="U59" s="97">
        <v>0.2</v>
      </c>
      <c r="V59" s="95">
        <v>0.1406532221</v>
      </c>
      <c r="W59" s="95">
        <v>0.28438737069999998</v>
      </c>
      <c r="X59" s="95">
        <v>1.960726016</v>
      </c>
      <c r="Y59" s="95">
        <v>1.3077291462</v>
      </c>
      <c r="Z59" s="95">
        <v>2.9397880448999998</v>
      </c>
      <c r="AA59" s="104">
        <v>25</v>
      </c>
      <c r="AB59" s="104">
        <v>144</v>
      </c>
      <c r="AC59" s="105">
        <v>0.17326109240000001</v>
      </c>
      <c r="AD59" s="95">
        <v>0.1118418357</v>
      </c>
      <c r="AE59" s="95">
        <v>0.26840945449999998</v>
      </c>
      <c r="AF59" s="95">
        <v>7.5805052499999998E-2</v>
      </c>
      <c r="AG59" s="97">
        <v>0.17361111109999999</v>
      </c>
      <c r="AH59" s="95">
        <v>0.11731058699999999</v>
      </c>
      <c r="AI59" s="95">
        <v>0.25693177969999997</v>
      </c>
      <c r="AJ59" s="95">
        <v>1.4866600694000001</v>
      </c>
      <c r="AK59" s="95">
        <v>0.95965452500000004</v>
      </c>
      <c r="AL59" s="95">
        <v>2.3030768930000001</v>
      </c>
      <c r="AM59" s="95">
        <v>0.77863914440000004</v>
      </c>
      <c r="AN59" s="95">
        <v>0.92171592449999995</v>
      </c>
      <c r="AO59" s="95">
        <v>0.5220893096</v>
      </c>
      <c r="AP59" s="95">
        <v>1.6272316437000001</v>
      </c>
      <c r="AQ59" s="95">
        <v>0.9058419714</v>
      </c>
      <c r="AR59" s="95">
        <v>1.0332695683999999</v>
      </c>
      <c r="AS59" s="95">
        <v>0.60075243219999996</v>
      </c>
      <c r="AT59" s="95">
        <v>1.7771813208</v>
      </c>
      <c r="AU59" s="94">
        <v>1</v>
      </c>
      <c r="AV59" s="94">
        <v>2</v>
      </c>
      <c r="AW59" s="94" t="s">
        <v>28</v>
      </c>
      <c r="AX59" s="94" t="s">
        <v>28</v>
      </c>
      <c r="AY59" s="94" t="s">
        <v>28</v>
      </c>
      <c r="AZ59" s="94" t="s">
        <v>28</v>
      </c>
      <c r="BA59" s="94" t="s">
        <v>28</v>
      </c>
      <c r="BB59" s="94" t="s">
        <v>28</v>
      </c>
      <c r="BC59" s="106" t="s">
        <v>437</v>
      </c>
      <c r="BD59" s="107">
        <v>31</v>
      </c>
      <c r="BE59" s="107">
        <v>31</v>
      </c>
      <c r="BF59" s="107">
        <v>25</v>
      </c>
    </row>
    <row r="60" spans="1:93" x14ac:dyDescent="0.3">
      <c r="A60" s="9"/>
      <c r="B60" t="s">
        <v>89</v>
      </c>
      <c r="C60" s="94">
        <v>37</v>
      </c>
      <c r="D60" s="104">
        <v>553</v>
      </c>
      <c r="E60" s="105">
        <v>6.2505502300000002E-2</v>
      </c>
      <c r="F60" s="95">
        <v>4.2829273299999998E-2</v>
      </c>
      <c r="G60" s="95">
        <v>9.1221202599999995E-2</v>
      </c>
      <c r="H60" s="95">
        <v>1.9685912900000001E-2</v>
      </c>
      <c r="I60" s="97">
        <v>6.6907775799999999E-2</v>
      </c>
      <c r="J60" s="95">
        <v>4.8477467199999999E-2</v>
      </c>
      <c r="K60" s="95">
        <v>9.2344974199999999E-2</v>
      </c>
      <c r="L60" s="95">
        <v>0.63772743409999999</v>
      </c>
      <c r="M60" s="95">
        <v>0.43697597119999998</v>
      </c>
      <c r="N60" s="95">
        <v>0.93070627910000003</v>
      </c>
      <c r="O60" s="104">
        <v>56</v>
      </c>
      <c r="P60" s="104">
        <v>634</v>
      </c>
      <c r="Q60" s="105">
        <v>8.5628828099999998E-2</v>
      </c>
      <c r="R60" s="95">
        <v>6.1747903600000001E-2</v>
      </c>
      <c r="S60" s="95">
        <v>0.1187456702</v>
      </c>
      <c r="T60" s="95">
        <v>0.49824000390000001</v>
      </c>
      <c r="U60" s="97">
        <v>8.8328075699999994E-2</v>
      </c>
      <c r="V60" s="95">
        <v>6.7975463599999994E-2</v>
      </c>
      <c r="W60" s="95">
        <v>0.1147744869</v>
      </c>
      <c r="X60" s="95">
        <v>0.89316758709999999</v>
      </c>
      <c r="Y60" s="95">
        <v>0.64407311540000001</v>
      </c>
      <c r="Z60" s="95">
        <v>1.2385990343</v>
      </c>
      <c r="AA60" s="104">
        <v>52</v>
      </c>
      <c r="AB60" s="104">
        <v>640</v>
      </c>
      <c r="AC60" s="105">
        <v>8.1974123699999998E-2</v>
      </c>
      <c r="AD60" s="95">
        <v>5.8642130200000003E-2</v>
      </c>
      <c r="AE60" s="95">
        <v>0.114589237</v>
      </c>
      <c r="AF60" s="95">
        <v>3.9500478800000002E-2</v>
      </c>
      <c r="AG60" s="97">
        <v>8.1250000000000003E-2</v>
      </c>
      <c r="AH60" s="95">
        <v>6.1913157599999998E-2</v>
      </c>
      <c r="AI60" s="95">
        <v>0.106626164</v>
      </c>
      <c r="AJ60" s="95">
        <v>0.70337578229999997</v>
      </c>
      <c r="AK60" s="95">
        <v>0.50317651880000003</v>
      </c>
      <c r="AL60" s="95">
        <v>0.98322849479999996</v>
      </c>
      <c r="AM60" s="95">
        <v>0.84310025970000002</v>
      </c>
      <c r="AN60" s="95">
        <v>0.9573192291</v>
      </c>
      <c r="AO60" s="95">
        <v>0.62154800060000004</v>
      </c>
      <c r="AP60" s="95">
        <v>1.4744800170000001</v>
      </c>
      <c r="AQ60" s="95">
        <v>0.1849559073</v>
      </c>
      <c r="AR60" s="95">
        <v>1.3699406437999999</v>
      </c>
      <c r="AS60" s="95">
        <v>0.86017948519999998</v>
      </c>
      <c r="AT60" s="95">
        <v>2.1817974039000001</v>
      </c>
      <c r="AU60" s="94" t="s">
        <v>28</v>
      </c>
      <c r="AV60" s="94" t="s">
        <v>28</v>
      </c>
      <c r="AW60" s="94" t="s">
        <v>28</v>
      </c>
      <c r="AX60" s="94" t="s">
        <v>28</v>
      </c>
      <c r="AY60" s="94" t="s">
        <v>28</v>
      </c>
      <c r="AZ60" s="94" t="s">
        <v>28</v>
      </c>
      <c r="BA60" s="94" t="s">
        <v>28</v>
      </c>
      <c r="BB60" s="94" t="s">
        <v>28</v>
      </c>
      <c r="BC60" s="106" t="s">
        <v>28</v>
      </c>
      <c r="BD60" s="107">
        <v>37</v>
      </c>
      <c r="BE60" s="107">
        <v>56</v>
      </c>
      <c r="BF60" s="107">
        <v>52</v>
      </c>
    </row>
    <row r="61" spans="1:93" x14ac:dyDescent="0.3">
      <c r="A61" s="9"/>
      <c r="B61" t="s">
        <v>87</v>
      </c>
      <c r="C61" s="94">
        <v>67</v>
      </c>
      <c r="D61" s="104">
        <v>813</v>
      </c>
      <c r="E61" s="105">
        <v>7.4266822400000002E-2</v>
      </c>
      <c r="F61" s="95">
        <v>5.4371532299999997E-2</v>
      </c>
      <c r="G61" s="95">
        <v>0.1014420722</v>
      </c>
      <c r="H61" s="95">
        <v>8.1191851900000001E-2</v>
      </c>
      <c r="I61" s="97">
        <v>8.2410824100000002E-2</v>
      </c>
      <c r="J61" s="95">
        <v>6.4862463199999998E-2</v>
      </c>
      <c r="K61" s="95">
        <v>0.1047068457</v>
      </c>
      <c r="L61" s="95">
        <v>0.75772513330000002</v>
      </c>
      <c r="M61" s="95">
        <v>0.55473864709999998</v>
      </c>
      <c r="N61" s="95">
        <v>1.0349871613999999</v>
      </c>
      <c r="O61" s="104">
        <v>77</v>
      </c>
      <c r="P61" s="104">
        <v>825</v>
      </c>
      <c r="Q61" s="105">
        <v>9.1912425699999994E-2</v>
      </c>
      <c r="R61" s="95">
        <v>6.8036639800000007E-2</v>
      </c>
      <c r="S61" s="95">
        <v>0.1241668316</v>
      </c>
      <c r="T61" s="95">
        <v>0.78349952359999997</v>
      </c>
      <c r="U61" s="97">
        <v>9.3333333300000001E-2</v>
      </c>
      <c r="V61" s="95">
        <v>7.4650609500000006E-2</v>
      </c>
      <c r="W61" s="95">
        <v>0.1166917614</v>
      </c>
      <c r="X61" s="95">
        <v>0.95870983350000005</v>
      </c>
      <c r="Y61" s="95">
        <v>0.70966896079999997</v>
      </c>
      <c r="Z61" s="95">
        <v>1.2951454769999999</v>
      </c>
      <c r="AA61" s="104">
        <v>93</v>
      </c>
      <c r="AB61" s="104">
        <v>745</v>
      </c>
      <c r="AC61" s="105">
        <v>0.13019580780000001</v>
      </c>
      <c r="AD61" s="95">
        <v>9.7910499999999998E-2</v>
      </c>
      <c r="AE61" s="95">
        <v>0.1731269718</v>
      </c>
      <c r="AF61" s="95">
        <v>0.44616509360000001</v>
      </c>
      <c r="AG61" s="97">
        <v>0.12483221479999999</v>
      </c>
      <c r="AH61" s="95">
        <v>0.1018734907</v>
      </c>
      <c r="AI61" s="95">
        <v>0.15296503280000001</v>
      </c>
      <c r="AJ61" s="95">
        <v>1.1171400691</v>
      </c>
      <c r="AK61" s="95">
        <v>0.84011724030000001</v>
      </c>
      <c r="AL61" s="95">
        <v>1.4855092529</v>
      </c>
      <c r="AM61" s="95">
        <v>6.7222154800000003E-2</v>
      </c>
      <c r="AN61" s="95">
        <v>1.4165202021000001</v>
      </c>
      <c r="AO61" s="95">
        <v>0.97561129700000004</v>
      </c>
      <c r="AP61" s="95">
        <v>2.0566894715999999</v>
      </c>
      <c r="AQ61" s="95">
        <v>0.28775627129999998</v>
      </c>
      <c r="AR61" s="95">
        <v>1.2375973924999999</v>
      </c>
      <c r="AS61" s="95">
        <v>0.83539180030000004</v>
      </c>
      <c r="AT61" s="95">
        <v>1.8334478568999999</v>
      </c>
      <c r="AU61" s="94" t="s">
        <v>28</v>
      </c>
      <c r="AV61" s="94" t="s">
        <v>28</v>
      </c>
      <c r="AW61" s="94" t="s">
        <v>28</v>
      </c>
      <c r="AX61" s="94" t="s">
        <v>28</v>
      </c>
      <c r="AY61" s="94" t="s">
        <v>28</v>
      </c>
      <c r="AZ61" s="94" t="s">
        <v>28</v>
      </c>
      <c r="BA61" s="94" t="s">
        <v>28</v>
      </c>
      <c r="BB61" s="94" t="s">
        <v>28</v>
      </c>
      <c r="BC61" s="106" t="s">
        <v>28</v>
      </c>
      <c r="BD61" s="107">
        <v>67</v>
      </c>
      <c r="BE61" s="107">
        <v>77</v>
      </c>
      <c r="BF61" s="107">
        <v>93</v>
      </c>
    </row>
    <row r="62" spans="1:93" x14ac:dyDescent="0.3">
      <c r="A62" s="9"/>
      <c r="B62" t="s">
        <v>90</v>
      </c>
      <c r="C62" s="94">
        <v>117</v>
      </c>
      <c r="D62" s="104">
        <v>562</v>
      </c>
      <c r="E62" s="105">
        <v>0.18485742790000001</v>
      </c>
      <c r="F62" s="95">
        <v>0.14148018740000001</v>
      </c>
      <c r="G62" s="95">
        <v>0.241533951</v>
      </c>
      <c r="H62" s="95">
        <v>3.3167891999999999E-6</v>
      </c>
      <c r="I62" s="97">
        <v>0.20818505339999999</v>
      </c>
      <c r="J62" s="95">
        <v>0.17368244960000001</v>
      </c>
      <c r="K62" s="95">
        <v>0.2495417157</v>
      </c>
      <c r="L62" s="95">
        <v>1.8860524085000001</v>
      </c>
      <c r="M62" s="95">
        <v>1.4434856701000001</v>
      </c>
      <c r="N62" s="95">
        <v>2.4643082792</v>
      </c>
      <c r="O62" s="104">
        <v>135</v>
      </c>
      <c r="P62" s="104">
        <v>579</v>
      </c>
      <c r="Q62" s="105">
        <v>0.213626914</v>
      </c>
      <c r="R62" s="95">
        <v>0.1649392556</v>
      </c>
      <c r="S62" s="95">
        <v>0.27668645780000001</v>
      </c>
      <c r="T62" s="95">
        <v>1.2683906E-9</v>
      </c>
      <c r="U62" s="97">
        <v>0.2331606218</v>
      </c>
      <c r="V62" s="95">
        <v>0.19696789349999999</v>
      </c>
      <c r="W62" s="95">
        <v>0.2760037414</v>
      </c>
      <c r="X62" s="95">
        <v>2.2282756826000001</v>
      </c>
      <c r="Y62" s="95">
        <v>1.7204299094</v>
      </c>
      <c r="Z62" s="95">
        <v>2.8860301083</v>
      </c>
      <c r="AA62" s="104">
        <v>113</v>
      </c>
      <c r="AB62" s="104">
        <v>606</v>
      </c>
      <c r="AC62" s="105">
        <v>0.1776683724</v>
      </c>
      <c r="AD62" s="95">
        <v>0.1357845614</v>
      </c>
      <c r="AE62" s="95">
        <v>0.23247157269999999</v>
      </c>
      <c r="AF62" s="95">
        <v>2.1126602000000002E-3</v>
      </c>
      <c r="AG62" s="97">
        <v>0.18646864690000001</v>
      </c>
      <c r="AH62" s="95">
        <v>0.15507133079999999</v>
      </c>
      <c r="AI62" s="95">
        <v>0.22422298239999999</v>
      </c>
      <c r="AJ62" s="95">
        <v>1.5244765641</v>
      </c>
      <c r="AK62" s="95">
        <v>1.1650941518</v>
      </c>
      <c r="AL62" s="95">
        <v>1.9947132949999999</v>
      </c>
      <c r="AM62" s="95">
        <v>0.26894089659999998</v>
      </c>
      <c r="AN62" s="95">
        <v>0.83167597680000005</v>
      </c>
      <c r="AO62" s="95">
        <v>0.59984609479999995</v>
      </c>
      <c r="AP62" s="95">
        <v>1.1531039985</v>
      </c>
      <c r="AQ62" s="95">
        <v>0.38221136150000001</v>
      </c>
      <c r="AR62" s="95">
        <v>1.155630674</v>
      </c>
      <c r="AS62" s="95">
        <v>0.83544601490000003</v>
      </c>
      <c r="AT62" s="95">
        <v>1.5985260937000001</v>
      </c>
      <c r="AU62" s="94">
        <v>1</v>
      </c>
      <c r="AV62" s="94">
        <v>2</v>
      </c>
      <c r="AW62" s="94">
        <v>3</v>
      </c>
      <c r="AX62" s="94" t="s">
        <v>28</v>
      </c>
      <c r="AY62" s="94" t="s">
        <v>28</v>
      </c>
      <c r="AZ62" s="94" t="s">
        <v>28</v>
      </c>
      <c r="BA62" s="94" t="s">
        <v>28</v>
      </c>
      <c r="BB62" s="94" t="s">
        <v>28</v>
      </c>
      <c r="BC62" s="106" t="s">
        <v>229</v>
      </c>
      <c r="BD62" s="107">
        <v>117</v>
      </c>
      <c r="BE62" s="107">
        <v>135</v>
      </c>
      <c r="BF62" s="107">
        <v>113</v>
      </c>
    </row>
    <row r="63" spans="1:93" x14ac:dyDescent="0.3">
      <c r="A63" s="9"/>
      <c r="B63" t="s">
        <v>92</v>
      </c>
      <c r="C63" s="94">
        <v>49</v>
      </c>
      <c r="D63" s="104">
        <v>464</v>
      </c>
      <c r="E63" s="105">
        <v>9.5511899799999994E-2</v>
      </c>
      <c r="F63" s="95">
        <v>6.7933708199999998E-2</v>
      </c>
      <c r="G63" s="95">
        <v>0.13428566250000001</v>
      </c>
      <c r="H63" s="95">
        <v>0.88179867999999995</v>
      </c>
      <c r="I63" s="97">
        <v>0.1056034483</v>
      </c>
      <c r="J63" s="95">
        <v>7.9813779900000006E-2</v>
      </c>
      <c r="K63" s="95">
        <v>0.13972635180000001</v>
      </c>
      <c r="L63" s="95">
        <v>0.9744831504</v>
      </c>
      <c r="M63" s="95">
        <v>0.69311001120000004</v>
      </c>
      <c r="N63" s="95">
        <v>1.3700817981</v>
      </c>
      <c r="O63" s="104">
        <v>50</v>
      </c>
      <c r="P63" s="104">
        <v>505</v>
      </c>
      <c r="Q63" s="105">
        <v>9.4241214300000001E-2</v>
      </c>
      <c r="R63" s="95">
        <v>6.7230854500000006E-2</v>
      </c>
      <c r="S63" s="95">
        <v>0.1321031325</v>
      </c>
      <c r="T63" s="95">
        <v>0.92073943790000001</v>
      </c>
      <c r="U63" s="97">
        <v>9.9009900999999997E-2</v>
      </c>
      <c r="V63" s="95">
        <v>7.5041334599999995E-2</v>
      </c>
      <c r="W63" s="95">
        <v>0.13063414370000001</v>
      </c>
      <c r="X63" s="95">
        <v>0.98300070090000002</v>
      </c>
      <c r="Y63" s="95">
        <v>0.70126406509999994</v>
      </c>
      <c r="Z63" s="95">
        <v>1.377926556</v>
      </c>
      <c r="AA63" s="104">
        <v>47</v>
      </c>
      <c r="AB63" s="104">
        <v>519</v>
      </c>
      <c r="AC63" s="105">
        <v>8.6990971E-2</v>
      </c>
      <c r="AD63" s="95">
        <v>6.1581086700000003E-2</v>
      </c>
      <c r="AE63" s="95">
        <v>0.122885604</v>
      </c>
      <c r="AF63" s="95">
        <v>9.7047724000000002E-2</v>
      </c>
      <c r="AG63" s="97">
        <v>9.0558766900000004E-2</v>
      </c>
      <c r="AH63" s="95">
        <v>6.8040891300000003E-2</v>
      </c>
      <c r="AI63" s="95">
        <v>0.1205288481</v>
      </c>
      <c r="AJ63" s="95">
        <v>0.74642264579999995</v>
      </c>
      <c r="AK63" s="95">
        <v>0.52839412119999996</v>
      </c>
      <c r="AL63" s="95">
        <v>1.0544151493</v>
      </c>
      <c r="AM63" s="95">
        <v>0.726333856</v>
      </c>
      <c r="AN63" s="95">
        <v>0.92306716990000004</v>
      </c>
      <c r="AO63" s="95">
        <v>0.5895857511</v>
      </c>
      <c r="AP63" s="95">
        <v>1.4451723071</v>
      </c>
      <c r="AQ63" s="95">
        <v>0.95283977139999998</v>
      </c>
      <c r="AR63" s="95">
        <v>0.98669605049999998</v>
      </c>
      <c r="AS63" s="95">
        <v>0.63302080370000002</v>
      </c>
      <c r="AT63" s="95">
        <v>1.5379733026</v>
      </c>
      <c r="AU63" s="94" t="s">
        <v>28</v>
      </c>
      <c r="AV63" s="94" t="s">
        <v>28</v>
      </c>
      <c r="AW63" s="94" t="s">
        <v>28</v>
      </c>
      <c r="AX63" s="94" t="s">
        <v>28</v>
      </c>
      <c r="AY63" s="94" t="s">
        <v>28</v>
      </c>
      <c r="AZ63" s="94" t="s">
        <v>28</v>
      </c>
      <c r="BA63" s="94" t="s">
        <v>28</v>
      </c>
      <c r="BB63" s="94" t="s">
        <v>28</v>
      </c>
      <c r="BC63" s="106" t="s">
        <v>28</v>
      </c>
      <c r="BD63" s="107">
        <v>49</v>
      </c>
      <c r="BE63" s="107">
        <v>50</v>
      </c>
      <c r="BF63" s="107">
        <v>47</v>
      </c>
    </row>
    <row r="64" spans="1:93" x14ac:dyDescent="0.3">
      <c r="A64" s="9"/>
      <c r="B64" t="s">
        <v>95</v>
      </c>
      <c r="C64" s="94">
        <v>17</v>
      </c>
      <c r="D64" s="104">
        <v>169</v>
      </c>
      <c r="E64" s="105">
        <v>9.25769543E-2</v>
      </c>
      <c r="F64" s="95">
        <v>5.5351913199999998E-2</v>
      </c>
      <c r="G64" s="95">
        <v>0.15483642689999999</v>
      </c>
      <c r="H64" s="95">
        <v>0.82786967950000001</v>
      </c>
      <c r="I64" s="97">
        <v>0.100591716</v>
      </c>
      <c r="J64" s="95">
        <v>6.2533900500000003E-2</v>
      </c>
      <c r="K64" s="95">
        <v>0.1618113253</v>
      </c>
      <c r="L64" s="95">
        <v>0.94453866220000005</v>
      </c>
      <c r="M64" s="95">
        <v>0.56474121970000002</v>
      </c>
      <c r="N64" s="95">
        <v>1.5797559189999999</v>
      </c>
      <c r="O64" s="104">
        <v>28</v>
      </c>
      <c r="P64" s="104">
        <v>142</v>
      </c>
      <c r="Q64" s="105">
        <v>0.17697662889999999</v>
      </c>
      <c r="R64" s="95">
        <v>0.1162649868</v>
      </c>
      <c r="S64" s="95">
        <v>0.26939088059999999</v>
      </c>
      <c r="T64" s="95">
        <v>4.2405511E-3</v>
      </c>
      <c r="U64" s="97">
        <v>0.1971830986</v>
      </c>
      <c r="V64" s="95">
        <v>0.13614688699999999</v>
      </c>
      <c r="W64" s="95">
        <v>0.28558254420000001</v>
      </c>
      <c r="X64" s="95">
        <v>1.8459879953</v>
      </c>
      <c r="Y64" s="95">
        <v>1.2127238001</v>
      </c>
      <c r="Z64" s="95">
        <v>2.8099322190999998</v>
      </c>
      <c r="AA64" s="104">
        <v>33</v>
      </c>
      <c r="AB64" s="104">
        <v>204</v>
      </c>
      <c r="AC64" s="105">
        <v>0.1536639843</v>
      </c>
      <c r="AD64" s="95">
        <v>0.1035206595</v>
      </c>
      <c r="AE64" s="95">
        <v>0.228095727</v>
      </c>
      <c r="AF64" s="95">
        <v>0.1700671017</v>
      </c>
      <c r="AG64" s="97">
        <v>0.1617647059</v>
      </c>
      <c r="AH64" s="95">
        <v>0.11500285</v>
      </c>
      <c r="AI64" s="95">
        <v>0.22754062250000001</v>
      </c>
      <c r="AJ64" s="95">
        <v>1.3185078455999999</v>
      </c>
      <c r="AK64" s="95">
        <v>0.88825499519999995</v>
      </c>
      <c r="AL64" s="95">
        <v>1.9571665211</v>
      </c>
      <c r="AM64" s="95">
        <v>0.61328175110000005</v>
      </c>
      <c r="AN64" s="95">
        <v>0.86827275020000005</v>
      </c>
      <c r="AO64" s="95">
        <v>0.50206444839999997</v>
      </c>
      <c r="AP64" s="95">
        <v>1.501595206</v>
      </c>
      <c r="AQ64" s="95">
        <v>4.6737987600000003E-2</v>
      </c>
      <c r="AR64" s="95">
        <v>1.9116704614</v>
      </c>
      <c r="AS64" s="95">
        <v>1.0093962703999999</v>
      </c>
      <c r="AT64" s="95">
        <v>3.6204650839000001</v>
      </c>
      <c r="AU64" s="94" t="s">
        <v>28</v>
      </c>
      <c r="AV64" s="94">
        <v>2</v>
      </c>
      <c r="AW64" s="94" t="s">
        <v>28</v>
      </c>
      <c r="AX64" s="94" t="s">
        <v>28</v>
      </c>
      <c r="AY64" s="94" t="s">
        <v>28</v>
      </c>
      <c r="AZ64" s="94" t="s">
        <v>28</v>
      </c>
      <c r="BA64" s="94" t="s">
        <v>28</v>
      </c>
      <c r="BB64" s="94" t="s">
        <v>28</v>
      </c>
      <c r="BC64" s="106">
        <v>-2</v>
      </c>
      <c r="BD64" s="107">
        <v>17</v>
      </c>
      <c r="BE64" s="107">
        <v>28</v>
      </c>
      <c r="BF64" s="107">
        <v>33</v>
      </c>
    </row>
    <row r="65" spans="1:93" x14ac:dyDescent="0.3">
      <c r="A65" s="9"/>
      <c r="B65" t="s">
        <v>94</v>
      </c>
      <c r="C65" s="94">
        <v>20</v>
      </c>
      <c r="D65" s="104">
        <v>463</v>
      </c>
      <c r="E65" s="105">
        <v>3.9466499299999999E-2</v>
      </c>
      <c r="F65" s="95">
        <v>2.4412963499999999E-2</v>
      </c>
      <c r="G65" s="95">
        <v>6.3802355199999994E-2</v>
      </c>
      <c r="H65" s="95">
        <v>2.0586420000000001E-4</v>
      </c>
      <c r="I65" s="97">
        <v>4.31965443E-2</v>
      </c>
      <c r="J65" s="95">
        <v>2.7868561600000001E-2</v>
      </c>
      <c r="K65" s="95">
        <v>6.6955068100000001E-2</v>
      </c>
      <c r="L65" s="95">
        <v>0.4026664599</v>
      </c>
      <c r="M65" s="95">
        <v>0.24907913700000001</v>
      </c>
      <c r="N65" s="95">
        <v>0.65095888759999998</v>
      </c>
      <c r="O65" s="104">
        <v>30</v>
      </c>
      <c r="P65" s="104">
        <v>476</v>
      </c>
      <c r="Q65" s="105">
        <v>6.0897727300000003E-2</v>
      </c>
      <c r="R65" s="95">
        <v>4.0523482899999998E-2</v>
      </c>
      <c r="S65" s="95">
        <v>9.15156575E-2</v>
      </c>
      <c r="T65" s="95">
        <v>2.8985438499999999E-2</v>
      </c>
      <c r="U65" s="97">
        <v>6.3025210100000006E-2</v>
      </c>
      <c r="V65" s="95">
        <v>4.4066329100000003E-2</v>
      </c>
      <c r="W65" s="95">
        <v>9.0140867E-2</v>
      </c>
      <c r="X65" s="95">
        <v>0.63520519129999997</v>
      </c>
      <c r="Y65" s="95">
        <v>0.42268780620000002</v>
      </c>
      <c r="Z65" s="95">
        <v>0.95457126790000002</v>
      </c>
      <c r="AA65" s="104">
        <v>34</v>
      </c>
      <c r="AB65" s="104">
        <v>408</v>
      </c>
      <c r="AC65" s="105">
        <v>8.0862828600000006E-2</v>
      </c>
      <c r="AD65" s="95">
        <v>5.4915086100000003E-2</v>
      </c>
      <c r="AE65" s="95">
        <v>0.1190710515</v>
      </c>
      <c r="AF65" s="95">
        <v>6.4125426900000004E-2</v>
      </c>
      <c r="AG65" s="97">
        <v>8.3333333300000006E-2</v>
      </c>
      <c r="AH65" s="95">
        <v>5.9544121700000001E-2</v>
      </c>
      <c r="AI65" s="95">
        <v>0.1166268684</v>
      </c>
      <c r="AJ65" s="95">
        <v>0.69384035789999998</v>
      </c>
      <c r="AK65" s="95">
        <v>0.47119676179999997</v>
      </c>
      <c r="AL65" s="95">
        <v>1.0216845302999999</v>
      </c>
      <c r="AM65" s="95">
        <v>0.29633334709999998</v>
      </c>
      <c r="AN65" s="95">
        <v>1.3278464109999999</v>
      </c>
      <c r="AO65" s="95">
        <v>0.77987994780000003</v>
      </c>
      <c r="AP65" s="95">
        <v>2.2608301394999999</v>
      </c>
      <c r="AQ65" s="95">
        <v>0.1584892161</v>
      </c>
      <c r="AR65" s="95">
        <v>1.5430232811</v>
      </c>
      <c r="AS65" s="95">
        <v>0.84441886030000002</v>
      </c>
      <c r="AT65" s="95">
        <v>2.8195969537000001</v>
      </c>
      <c r="AU65" s="94">
        <v>1</v>
      </c>
      <c r="AV65" s="94" t="s">
        <v>28</v>
      </c>
      <c r="AW65" s="94" t="s">
        <v>28</v>
      </c>
      <c r="AX65" s="94" t="s">
        <v>28</v>
      </c>
      <c r="AY65" s="94" t="s">
        <v>28</v>
      </c>
      <c r="AZ65" s="94" t="s">
        <v>28</v>
      </c>
      <c r="BA65" s="94" t="s">
        <v>28</v>
      </c>
      <c r="BB65" s="94" t="s">
        <v>28</v>
      </c>
      <c r="BC65" s="106">
        <v>-1</v>
      </c>
      <c r="BD65" s="107">
        <v>20</v>
      </c>
      <c r="BE65" s="107">
        <v>30</v>
      </c>
      <c r="BF65" s="107">
        <v>34</v>
      </c>
    </row>
    <row r="66" spans="1:93" x14ac:dyDescent="0.3">
      <c r="A66" s="9"/>
      <c r="B66" t="s">
        <v>93</v>
      </c>
      <c r="C66" s="94">
        <v>144</v>
      </c>
      <c r="D66" s="104">
        <v>507</v>
      </c>
      <c r="E66" s="105">
        <v>0.23915528529999999</v>
      </c>
      <c r="F66" s="95">
        <v>0.1855536532</v>
      </c>
      <c r="G66" s="95">
        <v>0.3082410371</v>
      </c>
      <c r="H66" s="95">
        <v>5.6028899999999998E-12</v>
      </c>
      <c r="I66" s="97">
        <v>0.2840236686</v>
      </c>
      <c r="J66" s="95">
        <v>0.24122430889999999</v>
      </c>
      <c r="K66" s="95">
        <v>0.33441672900000002</v>
      </c>
      <c r="L66" s="95">
        <v>2.4400393702000001</v>
      </c>
      <c r="M66" s="95">
        <v>1.8931558151000001</v>
      </c>
      <c r="N66" s="95">
        <v>3.1449033835</v>
      </c>
      <c r="O66" s="104">
        <v>100</v>
      </c>
      <c r="P66" s="104">
        <v>453</v>
      </c>
      <c r="Q66" s="105">
        <v>0.1941568994</v>
      </c>
      <c r="R66" s="95">
        <v>0.1472533691</v>
      </c>
      <c r="S66" s="95">
        <v>0.25600026539999998</v>
      </c>
      <c r="T66" s="95">
        <v>5.6778363000000001E-7</v>
      </c>
      <c r="U66" s="97">
        <v>0.22075055190000001</v>
      </c>
      <c r="V66" s="95">
        <v>0.18146030799999999</v>
      </c>
      <c r="W66" s="95">
        <v>0.26854801849999999</v>
      </c>
      <c r="X66" s="95">
        <v>2.0251900359000001</v>
      </c>
      <c r="Y66" s="95">
        <v>1.5359539468000001</v>
      </c>
      <c r="Z66" s="95">
        <v>2.6702588903</v>
      </c>
      <c r="AA66" s="104">
        <v>92</v>
      </c>
      <c r="AB66" s="104">
        <v>433</v>
      </c>
      <c r="AC66" s="105">
        <v>0.19987430170000001</v>
      </c>
      <c r="AD66" s="95">
        <v>0.1510176597</v>
      </c>
      <c r="AE66" s="95">
        <v>0.26453685319999998</v>
      </c>
      <c r="AF66" s="95">
        <v>1.619794E-4</v>
      </c>
      <c r="AG66" s="97">
        <v>0.2124711316</v>
      </c>
      <c r="AH66" s="95">
        <v>0.17320324940000001</v>
      </c>
      <c r="AI66" s="95">
        <v>0.26064165610000001</v>
      </c>
      <c r="AJ66" s="95">
        <v>1.7150136777</v>
      </c>
      <c r="AK66" s="95">
        <v>1.2958011599999999</v>
      </c>
      <c r="AL66" s="95">
        <v>2.2698481879000001</v>
      </c>
      <c r="AM66" s="95">
        <v>0.8709677026</v>
      </c>
      <c r="AN66" s="95">
        <v>1.0294473299</v>
      </c>
      <c r="AO66" s="95">
        <v>0.72529661820000002</v>
      </c>
      <c r="AP66" s="95">
        <v>1.4611426257</v>
      </c>
      <c r="AQ66" s="95">
        <v>0.21323756190000001</v>
      </c>
      <c r="AR66" s="95">
        <v>0.81184448490000005</v>
      </c>
      <c r="AS66" s="95">
        <v>0.58469026769999999</v>
      </c>
      <c r="AT66" s="95">
        <v>1.1272489111999999</v>
      </c>
      <c r="AU66" s="94">
        <v>1</v>
      </c>
      <c r="AV66" s="94">
        <v>2</v>
      </c>
      <c r="AW66" s="94">
        <v>3</v>
      </c>
      <c r="AX66" s="94" t="s">
        <v>28</v>
      </c>
      <c r="AY66" s="94" t="s">
        <v>28</v>
      </c>
      <c r="AZ66" s="94" t="s">
        <v>28</v>
      </c>
      <c r="BA66" s="94" t="s">
        <v>28</v>
      </c>
      <c r="BB66" s="94" t="s">
        <v>28</v>
      </c>
      <c r="BC66" s="106" t="s">
        <v>229</v>
      </c>
      <c r="BD66" s="107">
        <v>144</v>
      </c>
      <c r="BE66" s="107">
        <v>100</v>
      </c>
      <c r="BF66" s="107">
        <v>92</v>
      </c>
      <c r="BQ66" s="46"/>
      <c r="CC66" s="4"/>
      <c r="CO66" s="4"/>
    </row>
    <row r="67" spans="1:93" x14ac:dyDescent="0.3">
      <c r="A67" s="9"/>
      <c r="B67" t="s">
        <v>133</v>
      </c>
      <c r="C67" s="94">
        <v>178</v>
      </c>
      <c r="D67" s="104">
        <v>577</v>
      </c>
      <c r="E67" s="105">
        <v>0.25545774910000002</v>
      </c>
      <c r="F67" s="95">
        <v>0.1995286835</v>
      </c>
      <c r="G67" s="95">
        <v>0.32706406129999999</v>
      </c>
      <c r="H67" s="95">
        <v>2.9975639999999998E-14</v>
      </c>
      <c r="I67" s="97">
        <v>0.30849220100000002</v>
      </c>
      <c r="J67" s="95">
        <v>0.26634462450000002</v>
      </c>
      <c r="K67" s="95">
        <v>0.35730940039999998</v>
      </c>
      <c r="L67" s="95">
        <v>2.6063691812999998</v>
      </c>
      <c r="M67" s="95">
        <v>2.0357394258000001</v>
      </c>
      <c r="N67" s="95">
        <v>3.3369498195</v>
      </c>
      <c r="O67" s="104">
        <v>170</v>
      </c>
      <c r="P67" s="104">
        <v>535</v>
      </c>
      <c r="Q67" s="105">
        <v>0.27849343110000002</v>
      </c>
      <c r="R67" s="95">
        <v>0.21711675759999999</v>
      </c>
      <c r="S67" s="95">
        <v>0.35722065870000003</v>
      </c>
      <c r="T67" s="95">
        <v>4.6468199999999997E-17</v>
      </c>
      <c r="U67" s="97">
        <v>0.3177570093</v>
      </c>
      <c r="V67" s="95">
        <v>0.27340783829999998</v>
      </c>
      <c r="W67" s="95">
        <v>0.36930000839999999</v>
      </c>
      <c r="X67" s="95">
        <v>2.9048780827999998</v>
      </c>
      <c r="Y67" s="95">
        <v>2.2646771527</v>
      </c>
      <c r="Z67" s="95">
        <v>3.7260572287999998</v>
      </c>
      <c r="AA67" s="104">
        <v>122</v>
      </c>
      <c r="AB67" s="104">
        <v>495</v>
      </c>
      <c r="AC67" s="105">
        <v>0.2194578177</v>
      </c>
      <c r="AD67" s="95">
        <v>0.16901420180000001</v>
      </c>
      <c r="AE67" s="95">
        <v>0.28495672690000001</v>
      </c>
      <c r="AF67" s="95">
        <v>2.0397893000000001E-6</v>
      </c>
      <c r="AG67" s="97">
        <v>0.2464646465</v>
      </c>
      <c r="AH67" s="95">
        <v>0.20639086200000001</v>
      </c>
      <c r="AI67" s="95">
        <v>0.29431933830000001</v>
      </c>
      <c r="AJ67" s="95">
        <v>1.8830492757999999</v>
      </c>
      <c r="AK67" s="95">
        <v>1.4502197901</v>
      </c>
      <c r="AL67" s="95">
        <v>2.4450601207</v>
      </c>
      <c r="AM67" s="95">
        <v>0.1355798272</v>
      </c>
      <c r="AN67" s="95">
        <v>0.78801793220000005</v>
      </c>
      <c r="AO67" s="95">
        <v>0.57631820430000003</v>
      </c>
      <c r="AP67" s="95">
        <v>1.0774816008999999</v>
      </c>
      <c r="AQ67" s="95">
        <v>0.57248535209999996</v>
      </c>
      <c r="AR67" s="95">
        <v>1.0901741368</v>
      </c>
      <c r="AS67" s="95">
        <v>0.80776428430000002</v>
      </c>
      <c r="AT67" s="95">
        <v>1.4713198783999999</v>
      </c>
      <c r="AU67" s="94">
        <v>1</v>
      </c>
      <c r="AV67" s="94">
        <v>2</v>
      </c>
      <c r="AW67" s="94">
        <v>3</v>
      </c>
      <c r="AX67" s="94" t="s">
        <v>28</v>
      </c>
      <c r="AY67" s="94" t="s">
        <v>28</v>
      </c>
      <c r="AZ67" s="94" t="s">
        <v>28</v>
      </c>
      <c r="BA67" s="94" t="s">
        <v>28</v>
      </c>
      <c r="BB67" s="94" t="s">
        <v>28</v>
      </c>
      <c r="BC67" s="106" t="s">
        <v>229</v>
      </c>
      <c r="BD67" s="107">
        <v>178</v>
      </c>
      <c r="BE67" s="107">
        <v>170</v>
      </c>
      <c r="BF67" s="107">
        <v>122</v>
      </c>
      <c r="BQ67" s="46"/>
    </row>
    <row r="68" spans="1:93" x14ac:dyDescent="0.3">
      <c r="A68" s="9"/>
      <c r="B68" t="s">
        <v>96</v>
      </c>
      <c r="C68" s="94">
        <v>33</v>
      </c>
      <c r="D68" s="104">
        <v>718</v>
      </c>
      <c r="E68" s="105">
        <v>4.2668637799999999E-2</v>
      </c>
      <c r="F68" s="95">
        <v>2.876333E-2</v>
      </c>
      <c r="G68" s="95">
        <v>6.32963099E-2</v>
      </c>
      <c r="H68" s="95">
        <v>3.57773E-5</v>
      </c>
      <c r="I68" s="97">
        <v>4.5961002799999998E-2</v>
      </c>
      <c r="J68" s="95">
        <v>3.2674904400000003E-2</v>
      </c>
      <c r="K68" s="95">
        <v>6.4649424799999994E-2</v>
      </c>
      <c r="L68" s="95">
        <v>0.43533704870000001</v>
      </c>
      <c r="M68" s="95">
        <v>0.29346479879999998</v>
      </c>
      <c r="N68" s="95">
        <v>0.64579583920000005</v>
      </c>
      <c r="O68" s="104">
        <v>65</v>
      </c>
      <c r="P68" s="104">
        <v>852</v>
      </c>
      <c r="Q68" s="105">
        <v>7.0996933499999998E-2</v>
      </c>
      <c r="R68" s="95">
        <v>5.2043775600000002E-2</v>
      </c>
      <c r="S68" s="95">
        <v>9.6852399800000002E-2</v>
      </c>
      <c r="T68" s="95">
        <v>5.8001935099999999E-2</v>
      </c>
      <c r="U68" s="97">
        <v>7.6291079799999995E-2</v>
      </c>
      <c r="V68" s="95">
        <v>5.9826721499999999E-2</v>
      </c>
      <c r="W68" s="95">
        <v>9.7286441799999998E-2</v>
      </c>
      <c r="X68" s="95">
        <v>0.74054686000000003</v>
      </c>
      <c r="Y68" s="95">
        <v>0.54285238420000004</v>
      </c>
      <c r="Z68" s="95">
        <v>1.0102371617999999</v>
      </c>
      <c r="AA68" s="104">
        <v>59</v>
      </c>
      <c r="AB68" s="104">
        <v>636</v>
      </c>
      <c r="AC68" s="105">
        <v>8.9252825999999993E-2</v>
      </c>
      <c r="AD68" s="95">
        <v>6.48812468E-2</v>
      </c>
      <c r="AE68" s="95">
        <v>0.1227791901</v>
      </c>
      <c r="AF68" s="95">
        <v>0.1010782231</v>
      </c>
      <c r="AG68" s="97">
        <v>9.2767295599999994E-2</v>
      </c>
      <c r="AH68" s="95">
        <v>7.1875006000000005E-2</v>
      </c>
      <c r="AI68" s="95">
        <v>0.11973245790000001</v>
      </c>
      <c r="AJ68" s="95">
        <v>0.76583040440000005</v>
      </c>
      <c r="AK68" s="95">
        <v>0.55671101700000003</v>
      </c>
      <c r="AL68" s="95">
        <v>1.0535020690000001</v>
      </c>
      <c r="AM68" s="95">
        <v>0.27059854989999998</v>
      </c>
      <c r="AN68" s="95">
        <v>1.2571363524000001</v>
      </c>
      <c r="AO68" s="95">
        <v>0.83671040230000004</v>
      </c>
      <c r="AP68" s="95">
        <v>1.8888157768</v>
      </c>
      <c r="AQ68" s="95">
        <v>3.2880677900000002E-2</v>
      </c>
      <c r="AR68" s="95">
        <v>1.6639137577000001</v>
      </c>
      <c r="AS68" s="95">
        <v>1.0422935033</v>
      </c>
      <c r="AT68" s="95">
        <v>2.6562661903000002</v>
      </c>
      <c r="AU68" s="94">
        <v>1</v>
      </c>
      <c r="AV68" s="94" t="s">
        <v>28</v>
      </c>
      <c r="AW68" s="94" t="s">
        <v>28</v>
      </c>
      <c r="AX68" s="94" t="s">
        <v>28</v>
      </c>
      <c r="AY68" s="94" t="s">
        <v>28</v>
      </c>
      <c r="AZ68" s="94" t="s">
        <v>28</v>
      </c>
      <c r="BA68" s="94" t="s">
        <v>28</v>
      </c>
      <c r="BB68" s="94" t="s">
        <v>28</v>
      </c>
      <c r="BC68" s="106">
        <v>-1</v>
      </c>
      <c r="BD68" s="107">
        <v>33</v>
      </c>
      <c r="BE68" s="107">
        <v>65</v>
      </c>
      <c r="BF68" s="107">
        <v>59</v>
      </c>
    </row>
    <row r="69" spans="1:93" s="3" customFormat="1" x14ac:dyDescent="0.3">
      <c r="A69" s="9"/>
      <c r="B69" s="3" t="s">
        <v>184</v>
      </c>
      <c r="C69" s="100">
        <v>49</v>
      </c>
      <c r="D69" s="101">
        <v>332</v>
      </c>
      <c r="E69" s="96">
        <v>0.13388877299999999</v>
      </c>
      <c r="F69" s="102">
        <v>9.5277898299999997E-2</v>
      </c>
      <c r="G69" s="102">
        <v>0.18814650459999999</v>
      </c>
      <c r="H69" s="102">
        <v>7.2348112800000003E-2</v>
      </c>
      <c r="I69" s="103">
        <v>0.14759036140000001</v>
      </c>
      <c r="J69" s="102">
        <v>0.1115469695</v>
      </c>
      <c r="K69" s="102">
        <v>0.1952802025</v>
      </c>
      <c r="L69" s="102">
        <v>1.3660324371000001</v>
      </c>
      <c r="M69" s="102">
        <v>0.97209569340000002</v>
      </c>
      <c r="N69" s="102">
        <v>1.9196100053</v>
      </c>
      <c r="O69" s="101">
        <v>34</v>
      </c>
      <c r="P69" s="101">
        <v>340</v>
      </c>
      <c r="Q69" s="96">
        <v>9.3515558600000007E-2</v>
      </c>
      <c r="R69" s="102">
        <v>6.3327883799999998E-2</v>
      </c>
      <c r="S69" s="102">
        <v>0.13809335140000001</v>
      </c>
      <c r="T69" s="102">
        <v>0.900464072</v>
      </c>
      <c r="U69" s="103">
        <v>0.1</v>
      </c>
      <c r="V69" s="102">
        <v>7.1452946000000003E-2</v>
      </c>
      <c r="W69" s="102">
        <v>0.13995224210000001</v>
      </c>
      <c r="X69" s="102">
        <v>0.97543161290000002</v>
      </c>
      <c r="Y69" s="102">
        <v>0.66055339560000004</v>
      </c>
      <c r="Z69" s="102">
        <v>1.4404086599000001</v>
      </c>
      <c r="AA69" s="101">
        <v>34</v>
      </c>
      <c r="AB69" s="101">
        <v>269</v>
      </c>
      <c r="AC69" s="96">
        <v>0.12141173130000001</v>
      </c>
      <c r="AD69" s="102">
        <v>8.2417393899999997E-2</v>
      </c>
      <c r="AE69" s="102">
        <v>0.178855552</v>
      </c>
      <c r="AF69" s="102">
        <v>0.83598654419999996</v>
      </c>
      <c r="AG69" s="103">
        <v>0.12639405200000001</v>
      </c>
      <c r="AH69" s="102">
        <v>9.0312273799999995E-2</v>
      </c>
      <c r="AI69" s="102">
        <v>0.1768913097</v>
      </c>
      <c r="AJ69" s="102">
        <v>1.0417686415</v>
      </c>
      <c r="AK69" s="102">
        <v>0.70717924539999999</v>
      </c>
      <c r="AL69" s="102">
        <v>1.5346631133999999</v>
      </c>
      <c r="AM69" s="102">
        <v>0.3243906815</v>
      </c>
      <c r="AN69" s="102">
        <v>1.2983051486999999</v>
      </c>
      <c r="AO69" s="102">
        <v>0.77247991419999995</v>
      </c>
      <c r="AP69" s="102">
        <v>2.1820583658000001</v>
      </c>
      <c r="AQ69" s="102">
        <v>0.14637434299999999</v>
      </c>
      <c r="AR69" s="102">
        <v>0.69845705930000002</v>
      </c>
      <c r="AS69" s="102">
        <v>0.43034818250000001</v>
      </c>
      <c r="AT69" s="102">
        <v>1.1335989868</v>
      </c>
      <c r="AU69" s="100" t="s">
        <v>28</v>
      </c>
      <c r="AV69" s="100" t="s">
        <v>28</v>
      </c>
      <c r="AW69" s="100" t="s">
        <v>28</v>
      </c>
      <c r="AX69" s="100" t="s">
        <v>28</v>
      </c>
      <c r="AY69" s="100" t="s">
        <v>28</v>
      </c>
      <c r="AZ69" s="100" t="s">
        <v>28</v>
      </c>
      <c r="BA69" s="100" t="s">
        <v>28</v>
      </c>
      <c r="BB69" s="100" t="s">
        <v>28</v>
      </c>
      <c r="BC69" s="98" t="s">
        <v>28</v>
      </c>
      <c r="BD69" s="99">
        <v>49</v>
      </c>
      <c r="BE69" s="99">
        <v>34</v>
      </c>
      <c r="BF69" s="99">
        <v>34</v>
      </c>
      <c r="BG69" s="37"/>
      <c r="BH69" s="37"/>
      <c r="BI69" s="37"/>
      <c r="BJ69" s="37"/>
      <c r="BK69" s="37"/>
      <c r="BL69" s="37"/>
      <c r="BM69" s="37"/>
      <c r="BN69" s="37"/>
      <c r="BO69" s="37"/>
      <c r="BP69" s="37"/>
      <c r="BQ69" s="37"/>
      <c r="BR69" s="37"/>
      <c r="BS69" s="37"/>
      <c r="BT69" s="37"/>
      <c r="BU69" s="37"/>
      <c r="BV69" s="37"/>
      <c r="BW69" s="37"/>
    </row>
    <row r="70" spans="1:93" x14ac:dyDescent="0.3">
      <c r="A70" s="9"/>
      <c r="B70" t="s">
        <v>183</v>
      </c>
      <c r="C70" s="94">
        <v>12</v>
      </c>
      <c r="D70" s="104">
        <v>149</v>
      </c>
      <c r="E70" s="105">
        <v>7.2929605999999994E-2</v>
      </c>
      <c r="F70" s="95">
        <v>3.9893034899999999E-2</v>
      </c>
      <c r="G70" s="95">
        <v>0.13332471300000001</v>
      </c>
      <c r="H70" s="95">
        <v>0.33687803989999998</v>
      </c>
      <c r="I70" s="97">
        <v>8.0536912799999999E-2</v>
      </c>
      <c r="J70" s="95">
        <v>4.57376933E-2</v>
      </c>
      <c r="K70" s="95">
        <v>0.14181288680000001</v>
      </c>
      <c r="L70" s="95">
        <v>0.74408186129999998</v>
      </c>
      <c r="M70" s="95">
        <v>0.40701829210000001</v>
      </c>
      <c r="N70" s="95">
        <v>1.3602774792000001</v>
      </c>
      <c r="O70" s="104" t="s">
        <v>28</v>
      </c>
      <c r="P70" s="104" t="s">
        <v>28</v>
      </c>
      <c r="Q70" s="105" t="s">
        <v>28</v>
      </c>
      <c r="R70" s="95" t="s">
        <v>28</v>
      </c>
      <c r="S70" s="95" t="s">
        <v>28</v>
      </c>
      <c r="T70" s="95" t="s">
        <v>28</v>
      </c>
      <c r="U70" s="97" t="s">
        <v>28</v>
      </c>
      <c r="V70" s="95" t="s">
        <v>28</v>
      </c>
      <c r="W70" s="95" t="s">
        <v>28</v>
      </c>
      <c r="X70" s="95" t="s">
        <v>28</v>
      </c>
      <c r="Y70" s="95" t="s">
        <v>28</v>
      </c>
      <c r="Z70" s="95" t="s">
        <v>28</v>
      </c>
      <c r="AA70" s="104">
        <v>20</v>
      </c>
      <c r="AB70" s="104">
        <v>110</v>
      </c>
      <c r="AC70" s="105">
        <v>0.17995449960000001</v>
      </c>
      <c r="AD70" s="95">
        <v>0.1112805748</v>
      </c>
      <c r="AE70" s="95">
        <v>0.29100875850000002</v>
      </c>
      <c r="AF70" s="95">
        <v>7.6474325999999995E-2</v>
      </c>
      <c r="AG70" s="97">
        <v>0.18181818180000001</v>
      </c>
      <c r="AH70" s="95">
        <v>0.1173013092</v>
      </c>
      <c r="AI70" s="95">
        <v>0.28181996840000001</v>
      </c>
      <c r="AJ70" s="95">
        <v>1.5440925897</v>
      </c>
      <c r="AK70" s="95">
        <v>0.95483864709999999</v>
      </c>
      <c r="AL70" s="95">
        <v>2.4969893425</v>
      </c>
      <c r="AM70" s="95">
        <v>3.5401921999999998E-3</v>
      </c>
      <c r="AN70" s="95">
        <v>4.4557205407999998</v>
      </c>
      <c r="AO70" s="95">
        <v>1.6323879124</v>
      </c>
      <c r="AP70" s="95">
        <v>12.162210579</v>
      </c>
      <c r="AQ70" s="95">
        <v>0.27808766439999999</v>
      </c>
      <c r="AR70" s="95">
        <v>0.55378463079999996</v>
      </c>
      <c r="AS70" s="95">
        <v>0.19034741459999999</v>
      </c>
      <c r="AT70" s="95">
        <v>1.6111456934999999</v>
      </c>
      <c r="AU70" s="94" t="s">
        <v>28</v>
      </c>
      <c r="AV70" s="94" t="s">
        <v>28</v>
      </c>
      <c r="AW70" s="94" t="s">
        <v>28</v>
      </c>
      <c r="AX70" s="94" t="s">
        <v>28</v>
      </c>
      <c r="AY70" s="94" t="s">
        <v>28</v>
      </c>
      <c r="AZ70" s="94" t="s">
        <v>28</v>
      </c>
      <c r="BA70" s="94" t="s">
        <v>420</v>
      </c>
      <c r="BB70" s="94" t="s">
        <v>28</v>
      </c>
      <c r="BC70" s="106" t="s">
        <v>421</v>
      </c>
      <c r="BD70" s="107">
        <v>12</v>
      </c>
      <c r="BE70" s="107" t="s">
        <v>28</v>
      </c>
      <c r="BF70" s="107">
        <v>20</v>
      </c>
    </row>
    <row r="71" spans="1:93" x14ac:dyDescent="0.3">
      <c r="A71" s="9"/>
      <c r="B71" t="s">
        <v>185</v>
      </c>
      <c r="C71" s="94">
        <v>174</v>
      </c>
      <c r="D71" s="104">
        <v>1218</v>
      </c>
      <c r="E71" s="105">
        <v>0.1276657672</v>
      </c>
      <c r="F71" s="95">
        <v>0.10006236020000001</v>
      </c>
      <c r="G71" s="95">
        <v>0.16288390629999999</v>
      </c>
      <c r="H71" s="95">
        <v>3.3465399600000001E-2</v>
      </c>
      <c r="I71" s="97">
        <v>0.14285714290000001</v>
      </c>
      <c r="J71" s="95">
        <v>0.1231324547</v>
      </c>
      <c r="K71" s="95">
        <v>0.1657415448</v>
      </c>
      <c r="L71" s="95">
        <v>1.3025407227000001</v>
      </c>
      <c r="M71" s="95">
        <v>1.0209103182000001</v>
      </c>
      <c r="N71" s="95">
        <v>1.6618622654999999</v>
      </c>
      <c r="O71" s="104">
        <v>138</v>
      </c>
      <c r="P71" s="104">
        <v>1158</v>
      </c>
      <c r="Q71" s="105">
        <v>0.1092421469</v>
      </c>
      <c r="R71" s="95">
        <v>8.4730852300000006E-2</v>
      </c>
      <c r="S71" s="95">
        <v>0.1408441711</v>
      </c>
      <c r="T71" s="95">
        <v>0.3138690207</v>
      </c>
      <c r="U71" s="97">
        <v>0.11917098449999999</v>
      </c>
      <c r="V71" s="95">
        <v>0.1008582526</v>
      </c>
      <c r="W71" s="95">
        <v>0.14080874060000001</v>
      </c>
      <c r="X71" s="95">
        <v>1.1394707480999999</v>
      </c>
      <c r="Y71" s="95">
        <v>0.8838010825</v>
      </c>
      <c r="Z71" s="95">
        <v>1.4691016016</v>
      </c>
      <c r="AA71" s="104">
        <v>264</v>
      </c>
      <c r="AB71" s="104">
        <v>1039</v>
      </c>
      <c r="AC71" s="105">
        <v>0.23615305580000001</v>
      </c>
      <c r="AD71" s="95">
        <v>0.18891077540000001</v>
      </c>
      <c r="AE71" s="95">
        <v>0.29520955399999999</v>
      </c>
      <c r="AF71" s="95">
        <v>5.6017879999999995E-10</v>
      </c>
      <c r="AG71" s="97">
        <v>0.25409047159999998</v>
      </c>
      <c r="AH71" s="95">
        <v>0.22521667670000001</v>
      </c>
      <c r="AI71" s="95">
        <v>0.28666601739999997</v>
      </c>
      <c r="AJ71" s="95">
        <v>2.0263021175000002</v>
      </c>
      <c r="AK71" s="95">
        <v>1.6209415668</v>
      </c>
      <c r="AL71" s="95">
        <v>2.5330341052000001</v>
      </c>
      <c r="AM71" s="95">
        <v>1.3346221E-7</v>
      </c>
      <c r="AN71" s="95">
        <v>2.1617394244999999</v>
      </c>
      <c r="AO71" s="95">
        <v>1.6232365659000001</v>
      </c>
      <c r="AP71" s="95">
        <v>2.8788886584000002</v>
      </c>
      <c r="AQ71" s="95">
        <v>0.31081753420000002</v>
      </c>
      <c r="AR71" s="95">
        <v>0.85568864160000002</v>
      </c>
      <c r="AS71" s="95">
        <v>0.63303130900000004</v>
      </c>
      <c r="AT71" s="95">
        <v>1.1566616704999999</v>
      </c>
      <c r="AU71" s="94" t="s">
        <v>28</v>
      </c>
      <c r="AV71" s="94" t="s">
        <v>28</v>
      </c>
      <c r="AW71" s="94">
        <v>3</v>
      </c>
      <c r="AX71" s="94" t="s">
        <v>28</v>
      </c>
      <c r="AY71" s="94" t="s">
        <v>228</v>
      </c>
      <c r="AZ71" s="94" t="s">
        <v>28</v>
      </c>
      <c r="BA71" s="94" t="s">
        <v>28</v>
      </c>
      <c r="BB71" s="94" t="s">
        <v>28</v>
      </c>
      <c r="BC71" s="106" t="s">
        <v>438</v>
      </c>
      <c r="BD71" s="107">
        <v>174</v>
      </c>
      <c r="BE71" s="107">
        <v>138</v>
      </c>
      <c r="BF71" s="107">
        <v>264</v>
      </c>
    </row>
    <row r="72" spans="1:93" x14ac:dyDescent="0.3">
      <c r="A72" s="9"/>
      <c r="B72" t="s">
        <v>186</v>
      </c>
      <c r="C72" s="94">
        <v>282</v>
      </c>
      <c r="D72" s="104">
        <v>885</v>
      </c>
      <c r="E72" s="105">
        <v>0.27980989210000001</v>
      </c>
      <c r="F72" s="95">
        <v>0.22342634820000001</v>
      </c>
      <c r="G72" s="95">
        <v>0.35042230400000002</v>
      </c>
      <c r="H72" s="95">
        <v>6.4371100000000001E-20</v>
      </c>
      <c r="I72" s="97">
        <v>0.31864406779999999</v>
      </c>
      <c r="J72" s="95">
        <v>0.2835420816</v>
      </c>
      <c r="K72" s="95">
        <v>0.35809161509999998</v>
      </c>
      <c r="L72" s="95">
        <v>2.8548277830000002</v>
      </c>
      <c r="M72" s="95">
        <v>2.2795611032999998</v>
      </c>
      <c r="N72" s="95">
        <v>3.5752679138999999</v>
      </c>
      <c r="O72" s="104">
        <v>196</v>
      </c>
      <c r="P72" s="104">
        <v>833</v>
      </c>
      <c r="Q72" s="105">
        <v>0.2075317636</v>
      </c>
      <c r="R72" s="95">
        <v>0.16359650540000001</v>
      </c>
      <c r="S72" s="95">
        <v>0.26326621579999998</v>
      </c>
      <c r="T72" s="95">
        <v>1.9782540000000001E-10</v>
      </c>
      <c r="U72" s="97">
        <v>0.23529411759999999</v>
      </c>
      <c r="V72" s="95">
        <v>0.2045554051</v>
      </c>
      <c r="W72" s="95">
        <v>0.27065196229999999</v>
      </c>
      <c r="X72" s="95">
        <v>2.1646990709999998</v>
      </c>
      <c r="Y72" s="95">
        <v>1.7064241016999999</v>
      </c>
      <c r="Z72" s="95">
        <v>2.7460477516999999</v>
      </c>
      <c r="AA72" s="104">
        <v>101</v>
      </c>
      <c r="AB72" s="104">
        <v>776</v>
      </c>
      <c r="AC72" s="105">
        <v>0.1188612319</v>
      </c>
      <c r="AD72" s="95">
        <v>9.0425055099999999E-2</v>
      </c>
      <c r="AE72" s="95">
        <v>0.15623979930000001</v>
      </c>
      <c r="AF72" s="95">
        <v>0.8877673921</v>
      </c>
      <c r="AG72" s="97">
        <v>0.13015463920000001</v>
      </c>
      <c r="AH72" s="95">
        <v>0.10709320930000001</v>
      </c>
      <c r="AI72" s="95">
        <v>0.15818211269999999</v>
      </c>
      <c r="AJ72" s="95">
        <v>1.0198841810999999</v>
      </c>
      <c r="AK72" s="95">
        <v>0.7758886707</v>
      </c>
      <c r="AL72" s="95">
        <v>1.3406095256999999</v>
      </c>
      <c r="AM72" s="95">
        <v>5.1762230000000002E-4</v>
      </c>
      <c r="AN72" s="95">
        <v>0.57273754079999994</v>
      </c>
      <c r="AO72" s="95">
        <v>0.4181183772</v>
      </c>
      <c r="AP72" s="95">
        <v>0.78453449669999997</v>
      </c>
      <c r="AQ72" s="95">
        <v>3.1506632999999999E-2</v>
      </c>
      <c r="AR72" s="95">
        <v>0.74168844430000003</v>
      </c>
      <c r="AS72" s="95">
        <v>0.56486908270000002</v>
      </c>
      <c r="AT72" s="95">
        <v>0.97385706760000001</v>
      </c>
      <c r="AU72" s="94">
        <v>1</v>
      </c>
      <c r="AV72" s="94">
        <v>2</v>
      </c>
      <c r="AW72" s="94" t="s">
        <v>28</v>
      </c>
      <c r="AX72" s="94" t="s">
        <v>28</v>
      </c>
      <c r="AY72" s="94" t="s">
        <v>228</v>
      </c>
      <c r="AZ72" s="94" t="s">
        <v>28</v>
      </c>
      <c r="BA72" s="94" t="s">
        <v>28</v>
      </c>
      <c r="BB72" s="94" t="s">
        <v>28</v>
      </c>
      <c r="BC72" s="106" t="s">
        <v>439</v>
      </c>
      <c r="BD72" s="107">
        <v>282</v>
      </c>
      <c r="BE72" s="107">
        <v>196</v>
      </c>
      <c r="BF72" s="107">
        <v>101</v>
      </c>
    </row>
    <row r="73" spans="1:93" x14ac:dyDescent="0.3">
      <c r="A73" s="9"/>
      <c r="B73" t="s">
        <v>188</v>
      </c>
      <c r="C73" s="94">
        <v>64</v>
      </c>
      <c r="D73" s="104">
        <v>160</v>
      </c>
      <c r="E73" s="105">
        <v>0.33547252589999998</v>
      </c>
      <c r="F73" s="95">
        <v>0.24396042370000001</v>
      </c>
      <c r="G73" s="95">
        <v>0.4613117732</v>
      </c>
      <c r="H73" s="95">
        <v>3.7037019999999999E-14</v>
      </c>
      <c r="I73" s="97">
        <v>0.4</v>
      </c>
      <c r="J73" s="95">
        <v>0.3130832248</v>
      </c>
      <c r="K73" s="95">
        <v>0.51104622460000004</v>
      </c>
      <c r="L73" s="95">
        <v>3.422739204</v>
      </c>
      <c r="M73" s="95">
        <v>2.4890649513000001</v>
      </c>
      <c r="N73" s="95">
        <v>4.7066444176999997</v>
      </c>
      <c r="O73" s="104">
        <v>92</v>
      </c>
      <c r="P73" s="104">
        <v>189</v>
      </c>
      <c r="Q73" s="105">
        <v>0.41836013640000003</v>
      </c>
      <c r="R73" s="95">
        <v>0.31475463269999998</v>
      </c>
      <c r="S73" s="95">
        <v>0.5560687138</v>
      </c>
      <c r="T73" s="95">
        <v>3.3716799999999999E-24</v>
      </c>
      <c r="U73" s="97">
        <v>0.48677248680000001</v>
      </c>
      <c r="V73" s="95">
        <v>0.39680956090000002</v>
      </c>
      <c r="W73" s="95">
        <v>0.59713141329999997</v>
      </c>
      <c r="X73" s="95">
        <v>4.3637840441</v>
      </c>
      <c r="Y73" s="95">
        <v>3.2831073619</v>
      </c>
      <c r="Z73" s="95">
        <v>5.8001792461999999</v>
      </c>
      <c r="AA73" s="104">
        <v>106</v>
      </c>
      <c r="AB73" s="104">
        <v>176</v>
      </c>
      <c r="AC73" s="105">
        <v>0.55507261549999998</v>
      </c>
      <c r="AD73" s="95">
        <v>0.4233347401</v>
      </c>
      <c r="AE73" s="95">
        <v>0.72780610540000001</v>
      </c>
      <c r="AF73" s="95">
        <v>1.451423E-29</v>
      </c>
      <c r="AG73" s="97">
        <v>0.60227272730000003</v>
      </c>
      <c r="AH73" s="95">
        <v>0.49787141810000002</v>
      </c>
      <c r="AI73" s="95">
        <v>0.72856650290000002</v>
      </c>
      <c r="AJ73" s="95">
        <v>4.7627790051999996</v>
      </c>
      <c r="AK73" s="95">
        <v>3.6324072851999998</v>
      </c>
      <c r="AL73" s="95">
        <v>6.2449120021000004</v>
      </c>
      <c r="AM73" s="95">
        <v>0.1125875742</v>
      </c>
      <c r="AN73" s="95">
        <v>1.3267818015999999</v>
      </c>
      <c r="AO73" s="95">
        <v>0.9356405444</v>
      </c>
      <c r="AP73" s="95">
        <v>1.8814382932</v>
      </c>
      <c r="AQ73" s="95">
        <v>0.2626671672</v>
      </c>
      <c r="AR73" s="95">
        <v>1.2470771943000001</v>
      </c>
      <c r="AS73" s="95">
        <v>0.8474214699</v>
      </c>
      <c r="AT73" s="95">
        <v>1.8352161042999999</v>
      </c>
      <c r="AU73" s="94">
        <v>1</v>
      </c>
      <c r="AV73" s="94">
        <v>2</v>
      </c>
      <c r="AW73" s="94">
        <v>3</v>
      </c>
      <c r="AX73" s="94" t="s">
        <v>28</v>
      </c>
      <c r="AY73" s="94" t="s">
        <v>28</v>
      </c>
      <c r="AZ73" s="94" t="s">
        <v>28</v>
      </c>
      <c r="BA73" s="94" t="s">
        <v>28</v>
      </c>
      <c r="BB73" s="94" t="s">
        <v>28</v>
      </c>
      <c r="BC73" s="106" t="s">
        <v>229</v>
      </c>
      <c r="BD73" s="107">
        <v>64</v>
      </c>
      <c r="BE73" s="107">
        <v>92</v>
      </c>
      <c r="BF73" s="107">
        <v>106</v>
      </c>
    </row>
    <row r="74" spans="1:93" x14ac:dyDescent="0.3">
      <c r="A74" s="9"/>
      <c r="B74" t="s">
        <v>187</v>
      </c>
      <c r="C74" s="94">
        <v>28</v>
      </c>
      <c r="D74" s="104">
        <v>125</v>
      </c>
      <c r="E74" s="105">
        <v>0.18356837309999999</v>
      </c>
      <c r="F74" s="95">
        <v>0.1202066641</v>
      </c>
      <c r="G74" s="95">
        <v>0.28032844820000002</v>
      </c>
      <c r="H74" s="95">
        <v>3.6738931000000002E-3</v>
      </c>
      <c r="I74" s="97">
        <v>0.224</v>
      </c>
      <c r="J74" s="95">
        <v>0.15466286360000001</v>
      </c>
      <c r="K74" s="95">
        <v>0.32442177020000001</v>
      </c>
      <c r="L74" s="95">
        <v>1.8729005170999999</v>
      </c>
      <c r="M74" s="95">
        <v>1.2264374276000001</v>
      </c>
      <c r="N74" s="95">
        <v>2.8601184762999998</v>
      </c>
      <c r="O74" s="104">
        <v>18</v>
      </c>
      <c r="P74" s="104">
        <v>118</v>
      </c>
      <c r="Q74" s="105">
        <v>0.12542080920000001</v>
      </c>
      <c r="R74" s="95">
        <v>7.5579485099999996E-2</v>
      </c>
      <c r="S74" s="95">
        <v>0.20813027980000001</v>
      </c>
      <c r="T74" s="95">
        <v>0.2984892435</v>
      </c>
      <c r="U74" s="97">
        <v>0.1525423729</v>
      </c>
      <c r="V74" s="95">
        <v>9.6108183700000002E-2</v>
      </c>
      <c r="W74" s="95">
        <v>0.2421144029</v>
      </c>
      <c r="X74" s="95">
        <v>1.3082253264999999</v>
      </c>
      <c r="Y74" s="95">
        <v>0.78834602649999996</v>
      </c>
      <c r="Z74" s="95">
        <v>2.1709420069999998</v>
      </c>
      <c r="AA74" s="104">
        <v>35</v>
      </c>
      <c r="AB74" s="104">
        <v>110</v>
      </c>
      <c r="AC74" s="105">
        <v>0.28325115919999999</v>
      </c>
      <c r="AD74" s="95">
        <v>0.19245974900000001</v>
      </c>
      <c r="AE74" s="95">
        <v>0.41687272079999999</v>
      </c>
      <c r="AF74" s="95">
        <v>6.6669137999999997E-6</v>
      </c>
      <c r="AG74" s="97">
        <v>0.31818181820000002</v>
      </c>
      <c r="AH74" s="95">
        <v>0.2284525647</v>
      </c>
      <c r="AI74" s="95">
        <v>0.4431540068</v>
      </c>
      <c r="AJ74" s="95">
        <v>2.4304255637000001</v>
      </c>
      <c r="AK74" s="95">
        <v>1.6513933967000001</v>
      </c>
      <c r="AL74" s="95">
        <v>3.5769601792999999</v>
      </c>
      <c r="AM74" s="95">
        <v>8.9878796999999996E-3</v>
      </c>
      <c r="AN74" s="95">
        <v>2.2584064079999999</v>
      </c>
      <c r="AO74" s="95">
        <v>1.2256663569999999</v>
      </c>
      <c r="AP74" s="95">
        <v>4.1613278153</v>
      </c>
      <c r="AQ74" s="95">
        <v>0.23932886289999999</v>
      </c>
      <c r="AR74" s="95">
        <v>0.68323757019999998</v>
      </c>
      <c r="AS74" s="95">
        <v>0.36225891319999998</v>
      </c>
      <c r="AT74" s="95">
        <v>1.2886186104999999</v>
      </c>
      <c r="AU74" s="94">
        <v>1</v>
      </c>
      <c r="AV74" s="94" t="s">
        <v>28</v>
      </c>
      <c r="AW74" s="94">
        <v>3</v>
      </c>
      <c r="AX74" s="94" t="s">
        <v>28</v>
      </c>
      <c r="AY74" s="94" t="s">
        <v>28</v>
      </c>
      <c r="AZ74" s="94" t="s">
        <v>28</v>
      </c>
      <c r="BA74" s="94" t="s">
        <v>28</v>
      </c>
      <c r="BB74" s="94" t="s">
        <v>28</v>
      </c>
      <c r="BC74" s="106" t="s">
        <v>444</v>
      </c>
      <c r="BD74" s="107">
        <v>28</v>
      </c>
      <c r="BE74" s="107">
        <v>18</v>
      </c>
      <c r="BF74" s="107">
        <v>35</v>
      </c>
    </row>
    <row r="75" spans="1:93" x14ac:dyDescent="0.3">
      <c r="A75" s="9"/>
      <c r="B75" t="s">
        <v>189</v>
      </c>
      <c r="C75" s="94">
        <v>68</v>
      </c>
      <c r="D75" s="104">
        <v>221</v>
      </c>
      <c r="E75" s="105">
        <v>0.25877831629999998</v>
      </c>
      <c r="F75" s="95">
        <v>0.18971895750000001</v>
      </c>
      <c r="G75" s="95">
        <v>0.35297588549999998</v>
      </c>
      <c r="H75" s="95">
        <v>8.796375E-10</v>
      </c>
      <c r="I75" s="97">
        <v>0.3076923077</v>
      </c>
      <c r="J75" s="95">
        <v>0.24260139280000001</v>
      </c>
      <c r="K75" s="95">
        <v>0.3902473729</v>
      </c>
      <c r="L75" s="95">
        <v>2.640248068</v>
      </c>
      <c r="M75" s="95">
        <v>1.9356533344</v>
      </c>
      <c r="N75" s="95">
        <v>3.6013214436999998</v>
      </c>
      <c r="O75" s="104"/>
      <c r="P75" s="104"/>
      <c r="Q75" s="105"/>
      <c r="R75" s="95"/>
      <c r="S75" s="95"/>
      <c r="T75" s="95"/>
      <c r="U75" s="97"/>
      <c r="V75" s="95"/>
      <c r="W75" s="95"/>
      <c r="X75" s="95"/>
      <c r="Y75" s="95"/>
      <c r="Z75" s="95"/>
      <c r="AA75" s="104">
        <v>131</v>
      </c>
      <c r="AB75" s="104">
        <v>287</v>
      </c>
      <c r="AC75" s="105">
        <v>0.40591449950000003</v>
      </c>
      <c r="AD75" s="95">
        <v>0.3141548502</v>
      </c>
      <c r="AE75" s="95">
        <v>0.52447568710000003</v>
      </c>
      <c r="AF75" s="95">
        <v>1.3702609999999999E-21</v>
      </c>
      <c r="AG75" s="97">
        <v>0.45644599299999999</v>
      </c>
      <c r="AH75" s="95">
        <v>0.384609117</v>
      </c>
      <c r="AI75" s="95">
        <v>0.54170048329999998</v>
      </c>
      <c r="AJ75" s="95">
        <v>3.4829335873999998</v>
      </c>
      <c r="AK75" s="95">
        <v>2.6955934825000001</v>
      </c>
      <c r="AL75" s="95">
        <v>4.5002432498999996</v>
      </c>
      <c r="AM75" s="95">
        <v>0.22469131540000001</v>
      </c>
      <c r="AN75" s="95">
        <v>1.2260708039999999</v>
      </c>
      <c r="AO75" s="95">
        <v>0.8823226475</v>
      </c>
      <c r="AP75" s="95">
        <v>1.7037413927</v>
      </c>
      <c r="AQ75" s="95">
        <v>0.19402175899999999</v>
      </c>
      <c r="AR75" s="95">
        <v>1.2793551775000001</v>
      </c>
      <c r="AS75" s="95">
        <v>0.88212885379999995</v>
      </c>
      <c r="AT75" s="95">
        <v>1.8554541812000001</v>
      </c>
      <c r="AU75" s="94"/>
      <c r="AV75" s="94"/>
      <c r="AW75" s="94"/>
      <c r="AX75" s="94" t="s">
        <v>28</v>
      </c>
      <c r="AY75" s="94" t="s">
        <v>28</v>
      </c>
      <c r="AZ75" s="94" t="s">
        <v>28</v>
      </c>
      <c r="BA75" s="94" t="s">
        <v>420</v>
      </c>
      <c r="BB75" s="94" t="s">
        <v>28</v>
      </c>
      <c r="BC75" s="106" t="s">
        <v>421</v>
      </c>
      <c r="BD75" s="107">
        <v>68</v>
      </c>
      <c r="BE75" s="107"/>
      <c r="BF75" s="107">
        <v>131</v>
      </c>
      <c r="BQ75" s="46"/>
      <c r="CC75" s="4"/>
      <c r="CO75" s="4"/>
    </row>
    <row r="76" spans="1:93" x14ac:dyDescent="0.3">
      <c r="A76" s="9"/>
      <c r="B76" t="s">
        <v>190</v>
      </c>
      <c r="C76" s="94">
        <v>320</v>
      </c>
      <c r="D76" s="104">
        <v>645</v>
      </c>
      <c r="E76" s="105">
        <v>0.434103299</v>
      </c>
      <c r="F76" s="95">
        <v>0.3464634265</v>
      </c>
      <c r="G76" s="95">
        <v>0.54391217020000004</v>
      </c>
      <c r="H76" s="95">
        <v>2.8767769999999998E-38</v>
      </c>
      <c r="I76" s="97">
        <v>0.49612403100000002</v>
      </c>
      <c r="J76" s="95">
        <v>0.4446380767</v>
      </c>
      <c r="K76" s="95">
        <v>0.55357169579999999</v>
      </c>
      <c r="L76" s="95">
        <v>4.4290434099000002</v>
      </c>
      <c r="M76" s="95">
        <v>3.5348765133</v>
      </c>
      <c r="N76" s="95">
        <v>5.5493948522999998</v>
      </c>
      <c r="O76" s="104">
        <v>333</v>
      </c>
      <c r="P76" s="104">
        <v>665</v>
      </c>
      <c r="Q76" s="105">
        <v>0.44442702439999998</v>
      </c>
      <c r="R76" s="95">
        <v>0.35661607350000002</v>
      </c>
      <c r="S76" s="95">
        <v>0.55386000440000005</v>
      </c>
      <c r="T76" s="95">
        <v>1.845652E-42</v>
      </c>
      <c r="U76" s="97">
        <v>0.50075187970000001</v>
      </c>
      <c r="V76" s="95">
        <v>0.44975606750000002</v>
      </c>
      <c r="W76" s="95">
        <v>0.55752987710000002</v>
      </c>
      <c r="X76" s="95">
        <v>4.6356796190000003</v>
      </c>
      <c r="Y76" s="95">
        <v>3.7197509892</v>
      </c>
      <c r="Z76" s="95">
        <v>5.7771408871999999</v>
      </c>
      <c r="AA76" s="104">
        <v>396</v>
      </c>
      <c r="AB76" s="104">
        <v>663</v>
      </c>
      <c r="AC76" s="105">
        <v>0.54841978010000003</v>
      </c>
      <c r="AD76" s="95">
        <v>0.44363717670000002</v>
      </c>
      <c r="AE76" s="95">
        <v>0.67795097209999999</v>
      </c>
      <c r="AF76" s="95">
        <v>1.7311629999999999E-46</v>
      </c>
      <c r="AG76" s="97">
        <v>0.59728506790000002</v>
      </c>
      <c r="AH76" s="95">
        <v>0.54126154209999999</v>
      </c>
      <c r="AI76" s="95">
        <v>0.65910733450000003</v>
      </c>
      <c r="AJ76" s="95">
        <v>4.7056946093000001</v>
      </c>
      <c r="AK76" s="95">
        <v>3.8066115528000002</v>
      </c>
      <c r="AL76" s="95">
        <v>5.8171319685</v>
      </c>
      <c r="AM76" s="95">
        <v>9.5264391000000004E-2</v>
      </c>
      <c r="AN76" s="95">
        <v>1.2339928716999999</v>
      </c>
      <c r="AO76" s="95">
        <v>0.96390319359999999</v>
      </c>
      <c r="AP76" s="95">
        <v>1.5797627992000001</v>
      </c>
      <c r="AQ76" s="95">
        <v>0.8578519657</v>
      </c>
      <c r="AR76" s="95">
        <v>1.0237817252000001</v>
      </c>
      <c r="AS76" s="95">
        <v>0.79160709799999995</v>
      </c>
      <c r="AT76" s="95">
        <v>1.3240520752</v>
      </c>
      <c r="AU76" s="94">
        <v>1</v>
      </c>
      <c r="AV76" s="94">
        <v>2</v>
      </c>
      <c r="AW76" s="94">
        <v>3</v>
      </c>
      <c r="AX76" s="94" t="s">
        <v>28</v>
      </c>
      <c r="AY76" s="94" t="s">
        <v>28</v>
      </c>
      <c r="AZ76" s="94" t="s">
        <v>28</v>
      </c>
      <c r="BA76" s="94" t="s">
        <v>28</v>
      </c>
      <c r="BB76" s="94" t="s">
        <v>28</v>
      </c>
      <c r="BC76" s="106" t="s">
        <v>229</v>
      </c>
      <c r="BD76" s="107">
        <v>320</v>
      </c>
      <c r="BE76" s="107">
        <v>333</v>
      </c>
      <c r="BF76" s="107">
        <v>396</v>
      </c>
      <c r="BQ76" s="46"/>
      <c r="CC76" s="4"/>
      <c r="CO76" s="4"/>
    </row>
    <row r="77" spans="1:93" x14ac:dyDescent="0.3">
      <c r="A77" s="9"/>
      <c r="B77" t="s">
        <v>193</v>
      </c>
      <c r="C77" s="94">
        <v>182</v>
      </c>
      <c r="D77" s="104">
        <v>678</v>
      </c>
      <c r="E77" s="105">
        <v>0.2250011542</v>
      </c>
      <c r="F77" s="95">
        <v>0.17593914690000001</v>
      </c>
      <c r="G77" s="95">
        <v>0.28774448619999998</v>
      </c>
      <c r="H77" s="95">
        <v>3.5488550000000001E-11</v>
      </c>
      <c r="I77" s="97">
        <v>0.2684365782</v>
      </c>
      <c r="J77" s="95">
        <v>0.2321381066</v>
      </c>
      <c r="K77" s="95">
        <v>0.31041089100000002</v>
      </c>
      <c r="L77" s="95">
        <v>2.2956284405999998</v>
      </c>
      <c r="M77" s="95">
        <v>1.7950614997000001</v>
      </c>
      <c r="N77" s="95">
        <v>2.9357823886999999</v>
      </c>
      <c r="O77" s="104">
        <v>158</v>
      </c>
      <c r="P77" s="104">
        <v>697</v>
      </c>
      <c r="Q77" s="105">
        <v>0.19404246280000001</v>
      </c>
      <c r="R77" s="95">
        <v>0.15143778259999999</v>
      </c>
      <c r="S77" s="95">
        <v>0.24863331150000001</v>
      </c>
      <c r="T77" s="95">
        <v>2.4830487000000001E-8</v>
      </c>
      <c r="U77" s="97">
        <v>0.22668579629999999</v>
      </c>
      <c r="V77" s="95">
        <v>0.1939573983</v>
      </c>
      <c r="W77" s="95">
        <v>0.26493678850000002</v>
      </c>
      <c r="X77" s="95">
        <v>2.0239963836000001</v>
      </c>
      <c r="Y77" s="95">
        <v>1.5796002580999999</v>
      </c>
      <c r="Z77" s="95">
        <v>2.5934164925999998</v>
      </c>
      <c r="AA77" s="104">
        <v>148</v>
      </c>
      <c r="AB77" s="104">
        <v>564</v>
      </c>
      <c r="AC77" s="105">
        <v>0.23663027519999999</v>
      </c>
      <c r="AD77" s="95">
        <v>0.18450759659999999</v>
      </c>
      <c r="AE77" s="95">
        <v>0.30347740779999999</v>
      </c>
      <c r="AF77" s="95">
        <v>2.4186899000000001E-8</v>
      </c>
      <c r="AG77" s="97">
        <v>0.2624113475</v>
      </c>
      <c r="AH77" s="95">
        <v>0.22336456430000001</v>
      </c>
      <c r="AI77" s="95">
        <v>0.30828397299999999</v>
      </c>
      <c r="AJ77" s="95">
        <v>2.0303968798000001</v>
      </c>
      <c r="AK77" s="95">
        <v>1.5831602616</v>
      </c>
      <c r="AL77" s="95">
        <v>2.6039761037</v>
      </c>
      <c r="AM77" s="95">
        <v>0.19744805949999999</v>
      </c>
      <c r="AN77" s="95">
        <v>1.2194767666999999</v>
      </c>
      <c r="AO77" s="95">
        <v>0.90183985779999998</v>
      </c>
      <c r="AP77" s="95">
        <v>1.6489885334000001</v>
      </c>
      <c r="AQ77" s="95">
        <v>0.3304979301</v>
      </c>
      <c r="AR77" s="95">
        <v>0.86240652179999999</v>
      </c>
      <c r="AS77" s="95">
        <v>0.64007121440000003</v>
      </c>
      <c r="AT77" s="95">
        <v>1.1619722806999999</v>
      </c>
      <c r="AU77" s="94">
        <v>1</v>
      </c>
      <c r="AV77" s="94">
        <v>2</v>
      </c>
      <c r="AW77" s="94">
        <v>3</v>
      </c>
      <c r="AX77" s="94" t="s">
        <v>28</v>
      </c>
      <c r="AY77" s="94" t="s">
        <v>28</v>
      </c>
      <c r="AZ77" s="94" t="s">
        <v>28</v>
      </c>
      <c r="BA77" s="94" t="s">
        <v>28</v>
      </c>
      <c r="BB77" s="94" t="s">
        <v>28</v>
      </c>
      <c r="BC77" s="106" t="s">
        <v>229</v>
      </c>
      <c r="BD77" s="107">
        <v>182</v>
      </c>
      <c r="BE77" s="107">
        <v>158</v>
      </c>
      <c r="BF77" s="107">
        <v>148</v>
      </c>
    </row>
    <row r="78" spans="1:93" x14ac:dyDescent="0.3">
      <c r="A78" s="9"/>
      <c r="B78" t="s">
        <v>191</v>
      </c>
      <c r="C78" s="94">
        <v>271</v>
      </c>
      <c r="D78" s="104">
        <v>526</v>
      </c>
      <c r="E78" s="105">
        <v>0.4475454874</v>
      </c>
      <c r="F78" s="95">
        <v>0.3551237599</v>
      </c>
      <c r="G78" s="95">
        <v>0.5640201695</v>
      </c>
      <c r="H78" s="95">
        <v>6.8006530000000005E-38</v>
      </c>
      <c r="I78" s="97">
        <v>0.51520912549999998</v>
      </c>
      <c r="J78" s="95">
        <v>0.45737954209999998</v>
      </c>
      <c r="K78" s="95">
        <v>0.58035049350000001</v>
      </c>
      <c r="L78" s="95">
        <v>4.5661905722</v>
      </c>
      <c r="M78" s="95">
        <v>3.6232356495000002</v>
      </c>
      <c r="N78" s="95">
        <v>5.7545515550999999</v>
      </c>
      <c r="O78" s="104">
        <v>206</v>
      </c>
      <c r="P78" s="104">
        <v>518</v>
      </c>
      <c r="Q78" s="105">
        <v>0.33522622060000001</v>
      </c>
      <c r="R78" s="95">
        <v>0.26391594210000002</v>
      </c>
      <c r="S78" s="95">
        <v>0.42580458780000002</v>
      </c>
      <c r="T78" s="95">
        <v>1.087917E-24</v>
      </c>
      <c r="U78" s="97">
        <v>0.3976833977</v>
      </c>
      <c r="V78" s="95">
        <v>0.3469216785</v>
      </c>
      <c r="W78" s="95">
        <v>0.45587259200000002</v>
      </c>
      <c r="X78" s="95">
        <v>3.4966401077000002</v>
      </c>
      <c r="Y78" s="95">
        <v>2.752824844</v>
      </c>
      <c r="Z78" s="95">
        <v>4.4414347935</v>
      </c>
      <c r="AA78" s="104">
        <v>122</v>
      </c>
      <c r="AB78" s="104">
        <v>489</v>
      </c>
      <c r="AC78" s="105">
        <v>0.2259335636</v>
      </c>
      <c r="AD78" s="95">
        <v>0.1737002923</v>
      </c>
      <c r="AE78" s="95">
        <v>0.2938738588</v>
      </c>
      <c r="AF78" s="95">
        <v>8.0174319999999999E-7</v>
      </c>
      <c r="AG78" s="97">
        <v>0.2494887526</v>
      </c>
      <c r="AH78" s="95">
        <v>0.20892326529999999</v>
      </c>
      <c r="AI78" s="95">
        <v>0.29793061859999997</v>
      </c>
      <c r="AJ78" s="95">
        <v>1.9386141620999999</v>
      </c>
      <c r="AK78" s="95">
        <v>1.4904286076</v>
      </c>
      <c r="AL78" s="95">
        <v>2.5215732241</v>
      </c>
      <c r="AM78" s="95">
        <v>1.1614812699999999E-2</v>
      </c>
      <c r="AN78" s="95">
        <v>0.67397342380000003</v>
      </c>
      <c r="AO78" s="95">
        <v>0.49608877039999999</v>
      </c>
      <c r="AP78" s="95">
        <v>0.91564293139999997</v>
      </c>
      <c r="AQ78" s="95">
        <v>4.2074104600000002E-2</v>
      </c>
      <c r="AR78" s="95">
        <v>0.74903273530000003</v>
      </c>
      <c r="AS78" s="95">
        <v>0.5668882744</v>
      </c>
      <c r="AT78" s="95">
        <v>0.9897012583</v>
      </c>
      <c r="AU78" s="94">
        <v>1</v>
      </c>
      <c r="AV78" s="94">
        <v>2</v>
      </c>
      <c r="AW78" s="94">
        <v>3</v>
      </c>
      <c r="AX78" s="94" t="s">
        <v>28</v>
      </c>
      <c r="AY78" s="94" t="s">
        <v>28</v>
      </c>
      <c r="AZ78" s="94" t="s">
        <v>28</v>
      </c>
      <c r="BA78" s="94" t="s">
        <v>28</v>
      </c>
      <c r="BB78" s="94" t="s">
        <v>28</v>
      </c>
      <c r="BC78" s="106" t="s">
        <v>229</v>
      </c>
      <c r="BD78" s="107">
        <v>271</v>
      </c>
      <c r="BE78" s="107">
        <v>206</v>
      </c>
      <c r="BF78" s="107">
        <v>122</v>
      </c>
      <c r="BQ78" s="46"/>
      <c r="CO78" s="4"/>
    </row>
    <row r="79" spans="1:93" x14ac:dyDescent="0.3">
      <c r="A79" s="9"/>
      <c r="B79" t="s">
        <v>192</v>
      </c>
      <c r="C79" s="94">
        <v>274</v>
      </c>
      <c r="D79" s="104">
        <v>582</v>
      </c>
      <c r="E79" s="105">
        <v>0.40372920070000001</v>
      </c>
      <c r="F79" s="95">
        <v>0.31919642069999998</v>
      </c>
      <c r="G79" s="95">
        <v>0.51064879480000003</v>
      </c>
      <c r="H79" s="95">
        <v>3.4656449999999998E-32</v>
      </c>
      <c r="I79" s="97">
        <v>0.47079037800000001</v>
      </c>
      <c r="J79" s="95">
        <v>0.41821982149999998</v>
      </c>
      <c r="K79" s="95">
        <v>0.52996909430000005</v>
      </c>
      <c r="L79" s="95">
        <v>4.1191443599999999</v>
      </c>
      <c r="M79" s="95">
        <v>3.2566783221</v>
      </c>
      <c r="N79" s="95">
        <v>5.2100172569999996</v>
      </c>
      <c r="O79" s="104">
        <v>314</v>
      </c>
      <c r="P79" s="104">
        <v>587</v>
      </c>
      <c r="Q79" s="105">
        <v>0.45572803940000001</v>
      </c>
      <c r="R79" s="95">
        <v>0.36357397299999999</v>
      </c>
      <c r="S79" s="95">
        <v>0.57124013640000004</v>
      </c>
      <c r="T79" s="95">
        <v>1.1204899999999999E-41</v>
      </c>
      <c r="U79" s="97">
        <v>0.534923339</v>
      </c>
      <c r="V79" s="95">
        <v>0.47891171939999999</v>
      </c>
      <c r="W79" s="95">
        <v>0.59748585600000004</v>
      </c>
      <c r="X79" s="95">
        <v>4.7535569805</v>
      </c>
      <c r="Y79" s="95">
        <v>3.7923266676999998</v>
      </c>
      <c r="Z79" s="95">
        <v>5.9584276216000003</v>
      </c>
      <c r="AA79" s="104">
        <v>367</v>
      </c>
      <c r="AB79" s="104">
        <v>572</v>
      </c>
      <c r="AC79" s="105">
        <v>0.58920127050000004</v>
      </c>
      <c r="AD79" s="95">
        <v>0.47446458629999999</v>
      </c>
      <c r="AE79" s="95">
        <v>0.73168398059999995</v>
      </c>
      <c r="AF79" s="95">
        <v>1.082837E-48</v>
      </c>
      <c r="AG79" s="97">
        <v>0.64160839160000005</v>
      </c>
      <c r="AH79" s="95">
        <v>0.57921216760000005</v>
      </c>
      <c r="AI79" s="95">
        <v>0.71072631269999997</v>
      </c>
      <c r="AJ79" s="95">
        <v>5.0556186033000001</v>
      </c>
      <c r="AK79" s="95">
        <v>4.0711249436000001</v>
      </c>
      <c r="AL79" s="95">
        <v>6.2781859599000001</v>
      </c>
      <c r="AM79" s="95">
        <v>4.9171118600000001E-2</v>
      </c>
      <c r="AN79" s="95">
        <v>1.2928791287000001</v>
      </c>
      <c r="AO79" s="95">
        <v>1.0009329212</v>
      </c>
      <c r="AP79" s="95">
        <v>1.6699784833</v>
      </c>
      <c r="AQ79" s="95">
        <v>0.37961960509999998</v>
      </c>
      <c r="AR79" s="95">
        <v>1.1287963283</v>
      </c>
      <c r="AS79" s="95">
        <v>0.86147246119999998</v>
      </c>
      <c r="AT79" s="95">
        <v>1.4790735724999999</v>
      </c>
      <c r="AU79" s="94">
        <v>1</v>
      </c>
      <c r="AV79" s="94">
        <v>2</v>
      </c>
      <c r="AW79" s="94">
        <v>3</v>
      </c>
      <c r="AX79" s="94" t="s">
        <v>28</v>
      </c>
      <c r="AY79" s="94" t="s">
        <v>28</v>
      </c>
      <c r="AZ79" s="94" t="s">
        <v>28</v>
      </c>
      <c r="BA79" s="94" t="s">
        <v>28</v>
      </c>
      <c r="BB79" s="94" t="s">
        <v>28</v>
      </c>
      <c r="BC79" s="106" t="s">
        <v>229</v>
      </c>
      <c r="BD79" s="107">
        <v>274</v>
      </c>
      <c r="BE79" s="107">
        <v>314</v>
      </c>
      <c r="BF79" s="107">
        <v>367</v>
      </c>
      <c r="BQ79" s="46"/>
      <c r="CC79" s="4"/>
      <c r="CO79" s="4"/>
    </row>
    <row r="80" spans="1:93" x14ac:dyDescent="0.3">
      <c r="A80" s="9"/>
      <c r="B80" t="s">
        <v>148</v>
      </c>
      <c r="C80" s="94">
        <v>197</v>
      </c>
      <c r="D80" s="104">
        <v>414</v>
      </c>
      <c r="E80" s="105">
        <v>0.39207987630000002</v>
      </c>
      <c r="F80" s="95">
        <v>0.30729494619999997</v>
      </c>
      <c r="G80" s="95">
        <v>0.50025759049999996</v>
      </c>
      <c r="H80" s="95">
        <v>7.0145159999999997E-29</v>
      </c>
      <c r="I80" s="97">
        <v>0.47584541060000002</v>
      </c>
      <c r="J80" s="95">
        <v>0.41382839449999997</v>
      </c>
      <c r="K80" s="95">
        <v>0.54715640060000004</v>
      </c>
      <c r="L80" s="95">
        <v>4.0002893227999996</v>
      </c>
      <c r="M80" s="95">
        <v>3.1352506637999999</v>
      </c>
      <c r="N80" s="95">
        <v>5.1039984937999998</v>
      </c>
      <c r="O80" s="104">
        <v>187</v>
      </c>
      <c r="P80" s="104">
        <v>379</v>
      </c>
      <c r="Q80" s="105">
        <v>0.42796657059999998</v>
      </c>
      <c r="R80" s="95">
        <v>0.33549496960000003</v>
      </c>
      <c r="S80" s="95">
        <v>0.54592587709999996</v>
      </c>
      <c r="T80" s="95">
        <v>2.0631979999999998E-33</v>
      </c>
      <c r="U80" s="97">
        <v>0.4934036939</v>
      </c>
      <c r="V80" s="95">
        <v>0.4275199395</v>
      </c>
      <c r="W80" s="95">
        <v>0.56944058679999998</v>
      </c>
      <c r="X80" s="95">
        <v>4.4639857617000001</v>
      </c>
      <c r="Y80" s="95">
        <v>3.4994433451</v>
      </c>
      <c r="Z80" s="95">
        <v>5.6943824818</v>
      </c>
      <c r="AA80" s="104">
        <v>191</v>
      </c>
      <c r="AB80" s="104">
        <v>337</v>
      </c>
      <c r="AC80" s="105">
        <v>0.48812175149999998</v>
      </c>
      <c r="AD80" s="95">
        <v>0.38427300980000001</v>
      </c>
      <c r="AE80" s="95">
        <v>0.62003533479999995</v>
      </c>
      <c r="AF80" s="95">
        <v>8.3898859999999996E-32</v>
      </c>
      <c r="AG80" s="97">
        <v>0.56676557859999999</v>
      </c>
      <c r="AH80" s="95">
        <v>0.49182735970000002</v>
      </c>
      <c r="AI80" s="95">
        <v>0.65312190299999995</v>
      </c>
      <c r="AJ80" s="95">
        <v>4.1883097181000002</v>
      </c>
      <c r="AK80" s="95">
        <v>3.2972396259000001</v>
      </c>
      <c r="AL80" s="95">
        <v>5.3201890930999998</v>
      </c>
      <c r="AM80" s="95">
        <v>0.37426259699999997</v>
      </c>
      <c r="AN80" s="95">
        <v>1.1405604666</v>
      </c>
      <c r="AO80" s="95">
        <v>0.85333992079999998</v>
      </c>
      <c r="AP80" s="95">
        <v>1.5244548465000001</v>
      </c>
      <c r="AQ80" s="95">
        <v>0.55724552599999999</v>
      </c>
      <c r="AR80" s="95">
        <v>1.0915290392000001</v>
      </c>
      <c r="AS80" s="95">
        <v>0.81474903389999997</v>
      </c>
      <c r="AT80" s="95">
        <v>1.4623345272999999</v>
      </c>
      <c r="AU80" s="94">
        <v>1</v>
      </c>
      <c r="AV80" s="94">
        <v>2</v>
      </c>
      <c r="AW80" s="94">
        <v>3</v>
      </c>
      <c r="AX80" s="94" t="s">
        <v>28</v>
      </c>
      <c r="AY80" s="94" t="s">
        <v>28</v>
      </c>
      <c r="AZ80" s="94" t="s">
        <v>28</v>
      </c>
      <c r="BA80" s="94" t="s">
        <v>28</v>
      </c>
      <c r="BB80" s="94" t="s">
        <v>28</v>
      </c>
      <c r="BC80" s="106" t="s">
        <v>229</v>
      </c>
      <c r="BD80" s="107">
        <v>197</v>
      </c>
      <c r="BE80" s="107">
        <v>187</v>
      </c>
      <c r="BF80" s="107">
        <v>191</v>
      </c>
    </row>
    <row r="81" spans="1:93" x14ac:dyDescent="0.3">
      <c r="A81" s="9"/>
      <c r="B81" t="s">
        <v>195</v>
      </c>
      <c r="C81" s="94">
        <v>137</v>
      </c>
      <c r="D81" s="104">
        <v>286</v>
      </c>
      <c r="E81" s="105">
        <v>0.41648441730000002</v>
      </c>
      <c r="F81" s="95">
        <v>0.32160344670000002</v>
      </c>
      <c r="G81" s="95">
        <v>0.53935762089999995</v>
      </c>
      <c r="H81" s="95">
        <v>5.4409230000000003E-28</v>
      </c>
      <c r="I81" s="97">
        <v>0.47902097900000001</v>
      </c>
      <c r="J81" s="95">
        <v>0.4051645861</v>
      </c>
      <c r="K81" s="95">
        <v>0.56634046059999998</v>
      </c>
      <c r="L81" s="95">
        <v>4.2492825280000002</v>
      </c>
      <c r="M81" s="95">
        <v>3.2812365845000002</v>
      </c>
      <c r="N81" s="95">
        <v>5.5029259663000003</v>
      </c>
      <c r="O81" s="104">
        <v>114</v>
      </c>
      <c r="P81" s="104">
        <v>276</v>
      </c>
      <c r="Q81" s="105">
        <v>0.3532877472</v>
      </c>
      <c r="R81" s="95">
        <v>0.2694121116</v>
      </c>
      <c r="S81" s="95">
        <v>0.46327624839999998</v>
      </c>
      <c r="T81" s="95">
        <v>4.0395909999999999E-21</v>
      </c>
      <c r="U81" s="97">
        <v>0.41304347829999999</v>
      </c>
      <c r="V81" s="95">
        <v>0.34377432689999998</v>
      </c>
      <c r="W81" s="95">
        <v>0.49627008639999998</v>
      </c>
      <c r="X81" s="95">
        <v>3.6850342564999998</v>
      </c>
      <c r="Y81" s="95">
        <v>2.8101536725999998</v>
      </c>
      <c r="Z81" s="95">
        <v>4.8322899932999999</v>
      </c>
      <c r="AA81" s="104">
        <v>138</v>
      </c>
      <c r="AB81" s="104">
        <v>273</v>
      </c>
      <c r="AC81" s="105">
        <v>0.44356448430000001</v>
      </c>
      <c r="AD81" s="95">
        <v>0.34438455750000002</v>
      </c>
      <c r="AE81" s="95">
        <v>0.57130741610000002</v>
      </c>
      <c r="AF81" s="95">
        <v>4.147389E-25</v>
      </c>
      <c r="AG81" s="97">
        <v>0.50549450549999997</v>
      </c>
      <c r="AH81" s="95">
        <v>0.4278163244</v>
      </c>
      <c r="AI81" s="95">
        <v>0.59727663610000004</v>
      </c>
      <c r="AJ81" s="95">
        <v>3.8059878186999998</v>
      </c>
      <c r="AK81" s="95">
        <v>2.9549783118000001</v>
      </c>
      <c r="AL81" s="95">
        <v>4.9020810805000004</v>
      </c>
      <c r="AM81" s="95">
        <v>0.16899973300000001</v>
      </c>
      <c r="AN81" s="95">
        <v>1.2555331674000001</v>
      </c>
      <c r="AO81" s="95">
        <v>0.90781888200000005</v>
      </c>
      <c r="AP81" s="95">
        <v>1.7364295517999999</v>
      </c>
      <c r="AQ81" s="95">
        <v>0.32443960100000002</v>
      </c>
      <c r="AR81" s="95">
        <v>0.84826162159999996</v>
      </c>
      <c r="AS81" s="95">
        <v>0.61146536770000004</v>
      </c>
      <c r="AT81" s="95">
        <v>1.1767596606999999</v>
      </c>
      <c r="AU81" s="94">
        <v>1</v>
      </c>
      <c r="AV81" s="94">
        <v>2</v>
      </c>
      <c r="AW81" s="94">
        <v>3</v>
      </c>
      <c r="AX81" s="94" t="s">
        <v>28</v>
      </c>
      <c r="AY81" s="94" t="s">
        <v>28</v>
      </c>
      <c r="AZ81" s="94" t="s">
        <v>28</v>
      </c>
      <c r="BA81" s="94" t="s">
        <v>28</v>
      </c>
      <c r="BB81" s="94" t="s">
        <v>28</v>
      </c>
      <c r="BC81" s="106" t="s">
        <v>229</v>
      </c>
      <c r="BD81" s="107">
        <v>137</v>
      </c>
      <c r="BE81" s="107">
        <v>114</v>
      </c>
      <c r="BF81" s="107">
        <v>138</v>
      </c>
      <c r="BQ81" s="46"/>
      <c r="CC81" s="4"/>
      <c r="CO81" s="4"/>
    </row>
    <row r="82" spans="1:93" x14ac:dyDescent="0.3">
      <c r="A82" s="9"/>
      <c r="B82" t="s">
        <v>194</v>
      </c>
      <c r="C82" s="94">
        <v>257</v>
      </c>
      <c r="D82" s="104">
        <v>1281</v>
      </c>
      <c r="E82" s="105">
        <v>0.16452548219999999</v>
      </c>
      <c r="F82" s="95">
        <v>0.1302759832</v>
      </c>
      <c r="G82" s="95">
        <v>0.2077791594</v>
      </c>
      <c r="H82" s="95">
        <v>1.36508E-5</v>
      </c>
      <c r="I82" s="97">
        <v>0.20062451210000001</v>
      </c>
      <c r="J82" s="95">
        <v>0.17753643720000001</v>
      </c>
      <c r="K82" s="95">
        <v>0.2267151211</v>
      </c>
      <c r="L82" s="95">
        <v>1.6786108379</v>
      </c>
      <c r="M82" s="95">
        <v>1.3291720798</v>
      </c>
      <c r="N82" s="95">
        <v>2.1199168927000001</v>
      </c>
      <c r="O82" s="104">
        <v>201</v>
      </c>
      <c r="P82" s="104">
        <v>1205</v>
      </c>
      <c r="Q82" s="105">
        <v>0.14170088589999999</v>
      </c>
      <c r="R82" s="95">
        <v>0.1113931641</v>
      </c>
      <c r="S82" s="95">
        <v>0.1802546971</v>
      </c>
      <c r="T82" s="95">
        <v>1.4619476999999999E-3</v>
      </c>
      <c r="U82" s="97">
        <v>0.16680497929999999</v>
      </c>
      <c r="V82" s="95">
        <v>0.1452679751</v>
      </c>
      <c r="W82" s="95">
        <v>0.1915349965</v>
      </c>
      <c r="X82" s="95">
        <v>1.4780377260999999</v>
      </c>
      <c r="Y82" s="95">
        <v>1.1619073371999999</v>
      </c>
      <c r="Z82" s="95">
        <v>1.8801805013999999</v>
      </c>
      <c r="AA82" s="104">
        <v>464</v>
      </c>
      <c r="AB82" s="104">
        <v>1102</v>
      </c>
      <c r="AC82" s="105">
        <v>0.383987737</v>
      </c>
      <c r="AD82" s="95">
        <v>0.3107774962</v>
      </c>
      <c r="AE82" s="95">
        <v>0.47444420529999998</v>
      </c>
      <c r="AF82" s="95">
        <v>2.2500139999999999E-28</v>
      </c>
      <c r="AG82" s="97">
        <v>0.4210526316</v>
      </c>
      <c r="AH82" s="95">
        <v>0.38443272179999999</v>
      </c>
      <c r="AI82" s="95">
        <v>0.46116084429999998</v>
      </c>
      <c r="AJ82" s="95">
        <v>3.2947918544000001</v>
      </c>
      <c r="AK82" s="95">
        <v>2.6666142279999998</v>
      </c>
      <c r="AL82" s="95">
        <v>4.0709500645999999</v>
      </c>
      <c r="AM82" s="95">
        <v>1.654891E-13</v>
      </c>
      <c r="AN82" s="95">
        <v>2.7098471170999998</v>
      </c>
      <c r="AO82" s="95">
        <v>2.0790833563</v>
      </c>
      <c r="AP82" s="95">
        <v>3.5319754622000001</v>
      </c>
      <c r="AQ82" s="95">
        <v>0.29839918139999999</v>
      </c>
      <c r="AR82" s="95">
        <v>0.86127014479999997</v>
      </c>
      <c r="AS82" s="95">
        <v>0.64996406129999995</v>
      </c>
      <c r="AT82" s="95">
        <v>1.1412727358000001</v>
      </c>
      <c r="AU82" s="94">
        <v>1</v>
      </c>
      <c r="AV82" s="94">
        <v>2</v>
      </c>
      <c r="AW82" s="94">
        <v>3</v>
      </c>
      <c r="AX82" s="94" t="s">
        <v>28</v>
      </c>
      <c r="AY82" s="94" t="s">
        <v>228</v>
      </c>
      <c r="AZ82" s="94" t="s">
        <v>28</v>
      </c>
      <c r="BA82" s="94" t="s">
        <v>28</v>
      </c>
      <c r="BB82" s="94" t="s">
        <v>28</v>
      </c>
      <c r="BC82" s="106" t="s">
        <v>436</v>
      </c>
      <c r="BD82" s="107">
        <v>257</v>
      </c>
      <c r="BE82" s="107">
        <v>201</v>
      </c>
      <c r="BF82" s="107">
        <v>464</v>
      </c>
      <c r="BQ82" s="46"/>
      <c r="CC82" s="4"/>
      <c r="CO82" s="4"/>
    </row>
    <row r="83" spans="1:93" x14ac:dyDescent="0.3">
      <c r="A83" s="9"/>
      <c r="B83" t="s">
        <v>196</v>
      </c>
      <c r="C83" s="94">
        <v>304</v>
      </c>
      <c r="D83" s="104">
        <v>510</v>
      </c>
      <c r="E83" s="105">
        <v>0.51639243479999997</v>
      </c>
      <c r="F83" s="95">
        <v>0.4124659752</v>
      </c>
      <c r="G83" s="95">
        <v>0.64650459130000004</v>
      </c>
      <c r="H83" s="95">
        <v>1.321178E-47</v>
      </c>
      <c r="I83" s="97">
        <v>0.59607843140000005</v>
      </c>
      <c r="J83" s="95">
        <v>0.53270117019999996</v>
      </c>
      <c r="K83" s="95">
        <v>0.66699589979999996</v>
      </c>
      <c r="L83" s="95">
        <v>5.2686181269999999</v>
      </c>
      <c r="M83" s="95">
        <v>4.2082834050000004</v>
      </c>
      <c r="N83" s="95">
        <v>6.5961187251000002</v>
      </c>
      <c r="O83" s="104">
        <v>300</v>
      </c>
      <c r="P83" s="104">
        <v>501</v>
      </c>
      <c r="Q83" s="105">
        <v>0.52568973539999997</v>
      </c>
      <c r="R83" s="95">
        <v>0.42016958269999999</v>
      </c>
      <c r="S83" s="95">
        <v>0.65770990880000002</v>
      </c>
      <c r="T83" s="95">
        <v>4.0536509999999999E-50</v>
      </c>
      <c r="U83" s="97">
        <v>0.5988023952</v>
      </c>
      <c r="V83" s="95">
        <v>0.53473595289999998</v>
      </c>
      <c r="W83" s="95">
        <v>0.67054460530000004</v>
      </c>
      <c r="X83" s="95">
        <v>5.4833056016999997</v>
      </c>
      <c r="Y83" s="95">
        <v>4.3826578138999999</v>
      </c>
      <c r="Z83" s="95">
        <v>6.8603668363999999</v>
      </c>
      <c r="AA83" s="104">
        <v>269</v>
      </c>
      <c r="AB83" s="104">
        <v>443</v>
      </c>
      <c r="AC83" s="105">
        <v>0.53446571340000004</v>
      </c>
      <c r="AD83" s="95">
        <v>0.42618542879999999</v>
      </c>
      <c r="AE83" s="95">
        <v>0.67025660539999998</v>
      </c>
      <c r="AF83" s="95">
        <v>1.068492E-39</v>
      </c>
      <c r="AG83" s="97">
        <v>0.60722347629999995</v>
      </c>
      <c r="AH83" s="95">
        <v>0.53882765769999996</v>
      </c>
      <c r="AI83" s="95">
        <v>0.68430108379999999</v>
      </c>
      <c r="AJ83" s="95">
        <v>4.5859622822999997</v>
      </c>
      <c r="AK83" s="95">
        <v>3.6568675089</v>
      </c>
      <c r="AL83" s="95">
        <v>5.7511107535999999</v>
      </c>
      <c r="AM83" s="95">
        <v>0.90174448839999999</v>
      </c>
      <c r="AN83" s="95">
        <v>1.0166942159000001</v>
      </c>
      <c r="AO83" s="95">
        <v>0.78169882749999997</v>
      </c>
      <c r="AP83" s="95">
        <v>1.3223342447999999</v>
      </c>
      <c r="AQ83" s="95">
        <v>0.89297826499999999</v>
      </c>
      <c r="AR83" s="95">
        <v>1.0180043316</v>
      </c>
      <c r="AS83" s="95">
        <v>0.78496641960000002</v>
      </c>
      <c r="AT83" s="95">
        <v>1.3202256724000001</v>
      </c>
      <c r="AU83" s="94">
        <v>1</v>
      </c>
      <c r="AV83" s="94">
        <v>2</v>
      </c>
      <c r="AW83" s="94">
        <v>3</v>
      </c>
      <c r="AX83" s="94" t="s">
        <v>28</v>
      </c>
      <c r="AY83" s="94" t="s">
        <v>28</v>
      </c>
      <c r="AZ83" s="94" t="s">
        <v>28</v>
      </c>
      <c r="BA83" s="94" t="s">
        <v>28</v>
      </c>
      <c r="BB83" s="94" t="s">
        <v>28</v>
      </c>
      <c r="BC83" s="106" t="s">
        <v>229</v>
      </c>
      <c r="BD83" s="107">
        <v>304</v>
      </c>
      <c r="BE83" s="107">
        <v>300</v>
      </c>
      <c r="BF83" s="107">
        <v>269</v>
      </c>
      <c r="BQ83" s="46"/>
      <c r="CC83" s="4"/>
      <c r="CO83" s="4"/>
    </row>
    <row r="84" spans="1:93" s="3" customFormat="1" x14ac:dyDescent="0.3">
      <c r="A84" s="9" t="s">
        <v>230</v>
      </c>
      <c r="B84" s="3" t="s">
        <v>98</v>
      </c>
      <c r="C84" s="100">
        <v>81</v>
      </c>
      <c r="D84" s="101">
        <v>1943</v>
      </c>
      <c r="E84" s="96">
        <v>4.4123923000000002E-2</v>
      </c>
      <c r="F84" s="102">
        <v>3.2898973499999998E-2</v>
      </c>
      <c r="G84" s="102">
        <v>5.9178763600000003E-2</v>
      </c>
      <c r="H84" s="102">
        <v>9.9021537E-8</v>
      </c>
      <c r="I84" s="103">
        <v>4.1688111200000003E-2</v>
      </c>
      <c r="J84" s="102">
        <v>3.3530055199999999E-2</v>
      </c>
      <c r="K84" s="102">
        <v>5.1831069200000003E-2</v>
      </c>
      <c r="L84" s="102">
        <v>0.45018494590000002</v>
      </c>
      <c r="M84" s="102">
        <v>0.3356596972</v>
      </c>
      <c r="N84" s="102">
        <v>0.60378558169999996</v>
      </c>
      <c r="O84" s="101">
        <v>115</v>
      </c>
      <c r="P84" s="101">
        <v>2813</v>
      </c>
      <c r="Q84" s="96">
        <v>4.5860725200000001E-2</v>
      </c>
      <c r="R84" s="102">
        <v>3.5002533099999997E-2</v>
      </c>
      <c r="S84" s="102">
        <v>6.0087254700000002E-2</v>
      </c>
      <c r="T84" s="102">
        <v>8.8393693000000002E-8</v>
      </c>
      <c r="U84" s="103">
        <v>4.0881621E-2</v>
      </c>
      <c r="V84" s="102">
        <v>3.4052825699999997E-2</v>
      </c>
      <c r="W84" s="102">
        <v>4.9079831300000001E-2</v>
      </c>
      <c r="X84" s="102">
        <v>0.4783589151</v>
      </c>
      <c r="Y84" s="102">
        <v>0.36510050059999999</v>
      </c>
      <c r="Z84" s="102">
        <v>0.62675140470000001</v>
      </c>
      <c r="AA84" s="101">
        <v>161</v>
      </c>
      <c r="AB84" s="101">
        <v>3054</v>
      </c>
      <c r="AC84" s="96">
        <v>5.5406088300000003E-2</v>
      </c>
      <c r="AD84" s="102">
        <v>4.3141734799999998E-2</v>
      </c>
      <c r="AE84" s="102">
        <v>7.1156958300000003E-2</v>
      </c>
      <c r="AF84" s="102">
        <v>5.7140854999999999E-9</v>
      </c>
      <c r="AG84" s="103">
        <v>5.2717747199999998E-2</v>
      </c>
      <c r="AH84" s="102">
        <v>4.51723583E-2</v>
      </c>
      <c r="AI84" s="102">
        <v>6.1523484199999999E-2</v>
      </c>
      <c r="AJ84" s="102">
        <v>0.47540978779999998</v>
      </c>
      <c r="AK84" s="102">
        <v>0.37017597880000003</v>
      </c>
      <c r="AL84" s="102">
        <v>0.61055951559999999</v>
      </c>
      <c r="AM84" s="102">
        <v>0.24863771370000001</v>
      </c>
      <c r="AN84" s="102">
        <v>1.2081380763</v>
      </c>
      <c r="AO84" s="102">
        <v>0.8762105885</v>
      </c>
      <c r="AP84" s="102">
        <v>1.6658068627</v>
      </c>
      <c r="AQ84" s="102">
        <v>0.83104289409999998</v>
      </c>
      <c r="AR84" s="102">
        <v>1.0393619185</v>
      </c>
      <c r="AS84" s="102">
        <v>0.7290325902</v>
      </c>
      <c r="AT84" s="102">
        <v>1.4817899942999999</v>
      </c>
      <c r="AU84" s="100">
        <v>1</v>
      </c>
      <c r="AV84" s="100">
        <v>2</v>
      </c>
      <c r="AW84" s="100">
        <v>3</v>
      </c>
      <c r="AX84" s="100" t="s">
        <v>28</v>
      </c>
      <c r="AY84" s="100" t="s">
        <v>28</v>
      </c>
      <c r="AZ84" s="100" t="s">
        <v>28</v>
      </c>
      <c r="BA84" s="100" t="s">
        <v>28</v>
      </c>
      <c r="BB84" s="100" t="s">
        <v>28</v>
      </c>
      <c r="BC84" s="98" t="s">
        <v>229</v>
      </c>
      <c r="BD84" s="99">
        <v>81</v>
      </c>
      <c r="BE84" s="99">
        <v>115</v>
      </c>
      <c r="BF84" s="99">
        <v>161</v>
      </c>
      <c r="BG84" s="37"/>
      <c r="BH84" s="37"/>
      <c r="BI84" s="37"/>
      <c r="BJ84" s="37"/>
      <c r="BK84" s="37"/>
      <c r="BL84" s="37"/>
      <c r="BM84" s="37"/>
      <c r="BN84" s="37"/>
      <c r="BO84" s="37"/>
      <c r="BP84" s="37"/>
      <c r="BQ84" s="37"/>
      <c r="BR84" s="37"/>
      <c r="BS84" s="37"/>
      <c r="BT84" s="37"/>
      <c r="BU84" s="37"/>
      <c r="BV84" s="37"/>
      <c r="BW84" s="37"/>
    </row>
    <row r="85" spans="1:93" x14ac:dyDescent="0.3">
      <c r="A85" s="9"/>
      <c r="B85" t="s">
        <v>99</v>
      </c>
      <c r="C85" s="94">
        <v>35</v>
      </c>
      <c r="D85" s="104">
        <v>1188</v>
      </c>
      <c r="E85" s="105">
        <v>3.20238807E-2</v>
      </c>
      <c r="F85" s="95">
        <v>2.17248037E-2</v>
      </c>
      <c r="G85" s="95">
        <v>4.7205440899999999E-2</v>
      </c>
      <c r="H85" s="95">
        <v>1.6021946999999999E-8</v>
      </c>
      <c r="I85" s="97">
        <v>2.94612795E-2</v>
      </c>
      <c r="J85" s="95">
        <v>2.1153015300000001E-2</v>
      </c>
      <c r="K85" s="95">
        <v>4.1032778399999997E-2</v>
      </c>
      <c r="L85" s="95">
        <v>0.32673135199999997</v>
      </c>
      <c r="M85" s="95">
        <v>0.22165253939999999</v>
      </c>
      <c r="N85" s="95">
        <v>0.48162487399999998</v>
      </c>
      <c r="O85" s="104">
        <v>28</v>
      </c>
      <c r="P85" s="104">
        <v>1159</v>
      </c>
      <c r="Q85" s="105">
        <v>2.62308508E-2</v>
      </c>
      <c r="R85" s="95">
        <v>1.7193598599999999E-2</v>
      </c>
      <c r="S85" s="95">
        <v>4.0018238900000003E-2</v>
      </c>
      <c r="T85" s="95">
        <v>1.8116946E-9</v>
      </c>
      <c r="U85" s="97">
        <v>2.4158757499999999E-2</v>
      </c>
      <c r="V85" s="95">
        <v>1.6680636700000001E-2</v>
      </c>
      <c r="W85" s="95">
        <v>3.4989405799999998E-2</v>
      </c>
      <c r="X85" s="95">
        <v>0.27360582030000002</v>
      </c>
      <c r="Y85" s="95">
        <v>0.17934106189999999</v>
      </c>
      <c r="Z85" s="95">
        <v>0.41741776330000002</v>
      </c>
      <c r="AA85" s="104">
        <v>33</v>
      </c>
      <c r="AB85" s="104">
        <v>1053</v>
      </c>
      <c r="AC85" s="105">
        <v>3.4579928400000001E-2</v>
      </c>
      <c r="AD85" s="95">
        <v>2.3220920799999999E-2</v>
      </c>
      <c r="AE85" s="95">
        <v>5.1495436300000003E-2</v>
      </c>
      <c r="AF85" s="95">
        <v>2.2316988000000001E-9</v>
      </c>
      <c r="AG85" s="97">
        <v>3.13390313E-2</v>
      </c>
      <c r="AH85" s="95">
        <v>2.2279754400000001E-2</v>
      </c>
      <c r="AI85" s="95">
        <v>4.4081943999999998E-2</v>
      </c>
      <c r="AJ85" s="95">
        <v>0.29671173150000002</v>
      </c>
      <c r="AK85" s="95">
        <v>0.19924620830000001</v>
      </c>
      <c r="AL85" s="95">
        <v>0.44185458960000001</v>
      </c>
      <c r="AM85" s="95">
        <v>0.32622405180000003</v>
      </c>
      <c r="AN85" s="95">
        <v>1.3182922884999999</v>
      </c>
      <c r="AO85" s="95">
        <v>0.75931159589999997</v>
      </c>
      <c r="AP85" s="95">
        <v>2.2887765276000001</v>
      </c>
      <c r="AQ85" s="95">
        <v>0.47189088779999999</v>
      </c>
      <c r="AR85" s="95">
        <v>0.81910281500000004</v>
      </c>
      <c r="AS85" s="95">
        <v>0.47559342230000001</v>
      </c>
      <c r="AT85" s="95">
        <v>1.4107205652000001</v>
      </c>
      <c r="AU85" s="94">
        <v>1</v>
      </c>
      <c r="AV85" s="94">
        <v>2</v>
      </c>
      <c r="AW85" s="94">
        <v>3</v>
      </c>
      <c r="AX85" s="94" t="s">
        <v>28</v>
      </c>
      <c r="AY85" s="94" t="s">
        <v>28</v>
      </c>
      <c r="AZ85" s="94" t="s">
        <v>28</v>
      </c>
      <c r="BA85" s="94" t="s">
        <v>28</v>
      </c>
      <c r="BB85" s="94" t="s">
        <v>28</v>
      </c>
      <c r="BC85" s="106" t="s">
        <v>229</v>
      </c>
      <c r="BD85" s="107">
        <v>35</v>
      </c>
      <c r="BE85" s="107">
        <v>28</v>
      </c>
      <c r="BF85" s="107">
        <v>33</v>
      </c>
    </row>
    <row r="86" spans="1:93" x14ac:dyDescent="0.3">
      <c r="A86" s="9"/>
      <c r="B86" t="s">
        <v>100</v>
      </c>
      <c r="C86" s="94">
        <v>44</v>
      </c>
      <c r="D86" s="104">
        <v>1309</v>
      </c>
      <c r="E86" s="105">
        <v>3.5703122300000001E-2</v>
      </c>
      <c r="F86" s="95">
        <v>2.5055041E-2</v>
      </c>
      <c r="G86" s="95">
        <v>5.0876505799999999E-2</v>
      </c>
      <c r="H86" s="95">
        <v>2.2885243000000001E-8</v>
      </c>
      <c r="I86" s="97">
        <v>3.3613445399999997E-2</v>
      </c>
      <c r="J86" s="95">
        <v>2.5014370000000001E-2</v>
      </c>
      <c r="K86" s="95">
        <v>4.5168585499999997E-2</v>
      </c>
      <c r="L86" s="95">
        <v>0.3642696996</v>
      </c>
      <c r="M86" s="95">
        <v>0.25563008720000002</v>
      </c>
      <c r="N86" s="95">
        <v>0.51907979810000004</v>
      </c>
      <c r="O86" s="104">
        <v>43</v>
      </c>
      <c r="P86" s="104">
        <v>1225</v>
      </c>
      <c r="Q86" s="105">
        <v>3.8223014700000002E-2</v>
      </c>
      <c r="R86" s="95">
        <v>2.66540925E-2</v>
      </c>
      <c r="S86" s="95">
        <v>5.4813303200000003E-2</v>
      </c>
      <c r="T86" s="95">
        <v>5.7463096000000005E-7</v>
      </c>
      <c r="U86" s="97">
        <v>3.5102040799999998E-2</v>
      </c>
      <c r="V86" s="95">
        <v>2.6033067699999999E-2</v>
      </c>
      <c r="W86" s="95">
        <v>4.7330313999999998E-2</v>
      </c>
      <c r="X86" s="95">
        <v>0.39869234019999999</v>
      </c>
      <c r="Y86" s="95">
        <v>0.27802052240000003</v>
      </c>
      <c r="Z86" s="95">
        <v>0.57174046280000002</v>
      </c>
      <c r="AA86" s="104">
        <v>59</v>
      </c>
      <c r="AB86" s="104">
        <v>1421</v>
      </c>
      <c r="AC86" s="105">
        <v>4.6118933899999999E-2</v>
      </c>
      <c r="AD86" s="95">
        <v>3.3307417300000003E-2</v>
      </c>
      <c r="AE86" s="95">
        <v>6.3858330699999993E-2</v>
      </c>
      <c r="AF86" s="95">
        <v>2.3631259000000001E-8</v>
      </c>
      <c r="AG86" s="97">
        <v>4.1520056299999997E-2</v>
      </c>
      <c r="AH86" s="95">
        <v>3.2169249699999999E-2</v>
      </c>
      <c r="AI86" s="95">
        <v>5.3588911500000003E-2</v>
      </c>
      <c r="AJ86" s="95">
        <v>0.39572172030000002</v>
      </c>
      <c r="AK86" s="95">
        <v>0.28579299959999999</v>
      </c>
      <c r="AL86" s="95">
        <v>0.54793392460000001</v>
      </c>
      <c r="AM86" s="95">
        <v>0.41426670630000001</v>
      </c>
      <c r="AN86" s="95">
        <v>1.2065749981</v>
      </c>
      <c r="AO86" s="95">
        <v>0.76871540009999995</v>
      </c>
      <c r="AP86" s="95">
        <v>1.8938390279999999</v>
      </c>
      <c r="AQ86" s="95">
        <v>0.77666797809999999</v>
      </c>
      <c r="AR86" s="95">
        <v>1.0705790508999999</v>
      </c>
      <c r="AS86" s="95">
        <v>0.6682966145</v>
      </c>
      <c r="AT86" s="95">
        <v>1.715016176</v>
      </c>
      <c r="AU86" s="94">
        <v>1</v>
      </c>
      <c r="AV86" s="94">
        <v>2</v>
      </c>
      <c r="AW86" s="94">
        <v>3</v>
      </c>
      <c r="AX86" s="94" t="s">
        <v>28</v>
      </c>
      <c r="AY86" s="94" t="s">
        <v>28</v>
      </c>
      <c r="AZ86" s="94" t="s">
        <v>28</v>
      </c>
      <c r="BA86" s="94" t="s">
        <v>28</v>
      </c>
      <c r="BB86" s="94" t="s">
        <v>28</v>
      </c>
      <c r="BC86" s="106" t="s">
        <v>229</v>
      </c>
      <c r="BD86" s="107">
        <v>44</v>
      </c>
      <c r="BE86" s="107">
        <v>43</v>
      </c>
      <c r="BF86" s="107">
        <v>59</v>
      </c>
    </row>
    <row r="87" spans="1:93" x14ac:dyDescent="0.3">
      <c r="A87" s="9"/>
      <c r="B87" t="s">
        <v>101</v>
      </c>
      <c r="C87" s="94">
        <v>68</v>
      </c>
      <c r="D87" s="104">
        <v>2057</v>
      </c>
      <c r="E87" s="105">
        <v>3.5381986999999997E-2</v>
      </c>
      <c r="F87" s="95">
        <v>2.59420143E-2</v>
      </c>
      <c r="G87" s="95">
        <v>4.8257046800000002E-2</v>
      </c>
      <c r="H87" s="95">
        <v>1.235572E-10</v>
      </c>
      <c r="I87" s="97">
        <v>3.3057851200000002E-2</v>
      </c>
      <c r="J87" s="95">
        <v>2.6064612399999999E-2</v>
      </c>
      <c r="K87" s="95">
        <v>4.1927403699999997E-2</v>
      </c>
      <c r="L87" s="95">
        <v>0.36099323950000001</v>
      </c>
      <c r="M87" s="95">
        <v>0.26467964640000002</v>
      </c>
      <c r="N87" s="95">
        <v>0.49235413729999999</v>
      </c>
      <c r="O87" s="104">
        <v>62</v>
      </c>
      <c r="P87" s="104">
        <v>2176</v>
      </c>
      <c r="Q87" s="105">
        <v>3.0436798500000001E-2</v>
      </c>
      <c r="R87" s="95">
        <v>2.2114248499999999E-2</v>
      </c>
      <c r="S87" s="95">
        <v>4.1891484800000003E-2</v>
      </c>
      <c r="T87" s="95">
        <v>1.923381E-12</v>
      </c>
      <c r="U87" s="97">
        <v>2.8492647100000001E-2</v>
      </c>
      <c r="V87" s="95">
        <v>2.2214170200000001E-2</v>
      </c>
      <c r="W87" s="95">
        <v>3.6545634200000003E-2</v>
      </c>
      <c r="X87" s="95">
        <v>0.31747674799999998</v>
      </c>
      <c r="Y87" s="95">
        <v>0.23066682550000001</v>
      </c>
      <c r="Z87" s="95">
        <v>0.4369570062</v>
      </c>
      <c r="AA87" s="104">
        <v>106</v>
      </c>
      <c r="AB87" s="104">
        <v>2260</v>
      </c>
      <c r="AC87" s="105">
        <v>5.0572895499999999E-2</v>
      </c>
      <c r="AD87" s="95">
        <v>3.83888405E-2</v>
      </c>
      <c r="AE87" s="95">
        <v>6.6623990899999999E-2</v>
      </c>
      <c r="AF87" s="95">
        <v>2.9188349999999999E-9</v>
      </c>
      <c r="AG87" s="97">
        <v>4.69026549E-2</v>
      </c>
      <c r="AH87" s="95">
        <v>3.8772287400000001E-2</v>
      </c>
      <c r="AI87" s="95">
        <v>5.6737922400000002E-2</v>
      </c>
      <c r="AJ87" s="95">
        <v>0.43393876469999998</v>
      </c>
      <c r="AK87" s="95">
        <v>0.32939395440000002</v>
      </c>
      <c r="AL87" s="95">
        <v>0.57166456460000004</v>
      </c>
      <c r="AM87" s="95">
        <v>9.0681032000000002E-3</v>
      </c>
      <c r="AN87" s="95">
        <v>1.6615707975</v>
      </c>
      <c r="AO87" s="95">
        <v>1.1347188555000001</v>
      </c>
      <c r="AP87" s="95">
        <v>2.4330410142000001</v>
      </c>
      <c r="AQ87" s="95">
        <v>0.46756129730000001</v>
      </c>
      <c r="AR87" s="95">
        <v>0.86023429149999997</v>
      </c>
      <c r="AS87" s="95">
        <v>0.57307733080000001</v>
      </c>
      <c r="AT87" s="95">
        <v>1.2912795473000001</v>
      </c>
      <c r="AU87" s="94">
        <v>1</v>
      </c>
      <c r="AV87" s="94">
        <v>2</v>
      </c>
      <c r="AW87" s="94">
        <v>3</v>
      </c>
      <c r="AX87" s="94" t="s">
        <v>28</v>
      </c>
      <c r="AY87" s="94" t="s">
        <v>28</v>
      </c>
      <c r="AZ87" s="94" t="s">
        <v>28</v>
      </c>
      <c r="BA87" s="94" t="s">
        <v>28</v>
      </c>
      <c r="BB87" s="94" t="s">
        <v>28</v>
      </c>
      <c r="BC87" s="106" t="s">
        <v>229</v>
      </c>
      <c r="BD87" s="107">
        <v>68</v>
      </c>
      <c r="BE87" s="107">
        <v>62</v>
      </c>
      <c r="BF87" s="107">
        <v>106</v>
      </c>
    </row>
    <row r="88" spans="1:93" x14ac:dyDescent="0.3">
      <c r="A88" s="9"/>
      <c r="B88" t="s">
        <v>102</v>
      </c>
      <c r="C88" s="94">
        <v>46</v>
      </c>
      <c r="D88" s="104">
        <v>714</v>
      </c>
      <c r="E88" s="105">
        <v>6.4290369599999994E-2</v>
      </c>
      <c r="F88" s="95">
        <v>4.5374970399999999E-2</v>
      </c>
      <c r="G88" s="95">
        <v>9.10910043E-2</v>
      </c>
      <c r="H88" s="95">
        <v>1.7695687299999999E-2</v>
      </c>
      <c r="I88" s="97">
        <v>6.4425770300000004E-2</v>
      </c>
      <c r="J88" s="95">
        <v>4.8256608800000003E-2</v>
      </c>
      <c r="K88" s="95">
        <v>8.6012672200000001E-2</v>
      </c>
      <c r="L88" s="95">
        <v>0.65593797239999996</v>
      </c>
      <c r="M88" s="95">
        <v>0.46294905850000001</v>
      </c>
      <c r="N88" s="95">
        <v>0.92937789950000005</v>
      </c>
      <c r="O88" s="104">
        <v>32</v>
      </c>
      <c r="P88" s="104">
        <v>692</v>
      </c>
      <c r="Q88" s="105">
        <v>4.70126456E-2</v>
      </c>
      <c r="R88" s="95">
        <v>3.1584449600000002E-2</v>
      </c>
      <c r="S88" s="95">
        <v>6.9977121000000003E-2</v>
      </c>
      <c r="T88" s="95">
        <v>4.4584449999999999E-4</v>
      </c>
      <c r="U88" s="97">
        <v>4.6242774600000001E-2</v>
      </c>
      <c r="V88" s="95">
        <v>3.2701772099999998E-2</v>
      </c>
      <c r="W88" s="95">
        <v>6.5390774299999996E-2</v>
      </c>
      <c r="X88" s="95">
        <v>0.49037423740000002</v>
      </c>
      <c r="Y88" s="95">
        <v>0.32944753840000002</v>
      </c>
      <c r="Z88" s="95">
        <v>0.72990951429999995</v>
      </c>
      <c r="AA88" s="104">
        <v>59</v>
      </c>
      <c r="AB88" s="104">
        <v>641</v>
      </c>
      <c r="AC88" s="105">
        <v>9.7292621900000001E-2</v>
      </c>
      <c r="AD88" s="95">
        <v>7.0760110799999998E-2</v>
      </c>
      <c r="AE88" s="95">
        <v>0.1337738758</v>
      </c>
      <c r="AF88" s="95">
        <v>0.2664501601</v>
      </c>
      <c r="AG88" s="97">
        <v>9.2043681700000005E-2</v>
      </c>
      <c r="AH88" s="95">
        <v>7.1314358499999994E-2</v>
      </c>
      <c r="AI88" s="95">
        <v>0.1187985074</v>
      </c>
      <c r="AJ88" s="95">
        <v>0.83481556079999997</v>
      </c>
      <c r="AK88" s="95">
        <v>0.60715438070000005</v>
      </c>
      <c r="AL88" s="95">
        <v>1.1478415420000001</v>
      </c>
      <c r="AM88" s="95">
        <v>2.7798040999999999E-3</v>
      </c>
      <c r="AN88" s="95">
        <v>2.0694989736</v>
      </c>
      <c r="AO88" s="95">
        <v>1.2849589481999999</v>
      </c>
      <c r="AP88" s="95">
        <v>3.3330450034000001</v>
      </c>
      <c r="AQ88" s="95">
        <v>0.21649546259999999</v>
      </c>
      <c r="AR88" s="95">
        <v>0.73125486640000004</v>
      </c>
      <c r="AS88" s="95">
        <v>0.44514452809999999</v>
      </c>
      <c r="AT88" s="95">
        <v>1.2012585707000001</v>
      </c>
      <c r="AU88" s="94" t="s">
        <v>28</v>
      </c>
      <c r="AV88" s="94">
        <v>2</v>
      </c>
      <c r="AW88" s="94" t="s">
        <v>28</v>
      </c>
      <c r="AX88" s="94" t="s">
        <v>28</v>
      </c>
      <c r="AY88" s="94" t="s">
        <v>228</v>
      </c>
      <c r="AZ88" s="94" t="s">
        <v>28</v>
      </c>
      <c r="BA88" s="94" t="s">
        <v>28</v>
      </c>
      <c r="BB88" s="94" t="s">
        <v>28</v>
      </c>
      <c r="BC88" s="106" t="s">
        <v>445</v>
      </c>
      <c r="BD88" s="107">
        <v>46</v>
      </c>
      <c r="BE88" s="107">
        <v>32</v>
      </c>
      <c r="BF88" s="107">
        <v>59</v>
      </c>
    </row>
    <row r="89" spans="1:93" x14ac:dyDescent="0.3">
      <c r="A89" s="9"/>
      <c r="B89" t="s">
        <v>150</v>
      </c>
      <c r="C89" s="94">
        <v>50</v>
      </c>
      <c r="D89" s="104">
        <v>1673</v>
      </c>
      <c r="E89" s="105">
        <v>3.2210858299999999E-2</v>
      </c>
      <c r="F89" s="95">
        <v>2.2828687100000002E-2</v>
      </c>
      <c r="G89" s="95">
        <v>4.5448929700000001E-2</v>
      </c>
      <c r="H89" s="95">
        <v>2.3739029999999999E-10</v>
      </c>
      <c r="I89" s="97">
        <v>2.9886431599999999E-2</v>
      </c>
      <c r="J89" s="95">
        <v>2.2651448899999999E-2</v>
      </c>
      <c r="K89" s="95">
        <v>3.9432302799999999E-2</v>
      </c>
      <c r="L89" s="95">
        <v>0.32863903620000001</v>
      </c>
      <c r="M89" s="95">
        <v>0.2329151757</v>
      </c>
      <c r="N89" s="95">
        <v>0.4637036457</v>
      </c>
      <c r="O89" s="104">
        <v>42</v>
      </c>
      <c r="P89" s="104">
        <v>1779</v>
      </c>
      <c r="Q89" s="105">
        <v>2.5543531000000001E-2</v>
      </c>
      <c r="R89" s="95">
        <v>1.7752575E-2</v>
      </c>
      <c r="S89" s="95">
        <v>3.6753652499999998E-2</v>
      </c>
      <c r="T89" s="95">
        <v>1.04436E-12</v>
      </c>
      <c r="U89" s="97">
        <v>2.3608769000000002E-2</v>
      </c>
      <c r="V89" s="95">
        <v>1.74473749E-2</v>
      </c>
      <c r="W89" s="95">
        <v>3.1946007700000001E-2</v>
      </c>
      <c r="X89" s="95">
        <v>0.26643660120000001</v>
      </c>
      <c r="Y89" s="95">
        <v>0.18517157070000001</v>
      </c>
      <c r="Z89" s="95">
        <v>0.38336588150000001</v>
      </c>
      <c r="AA89" s="104">
        <v>51</v>
      </c>
      <c r="AB89" s="104">
        <v>1538</v>
      </c>
      <c r="AC89" s="105">
        <v>3.5919461899999998E-2</v>
      </c>
      <c r="AD89" s="95">
        <v>2.5571764E-2</v>
      </c>
      <c r="AE89" s="95">
        <v>5.0454389600000003E-2</v>
      </c>
      <c r="AF89" s="95">
        <v>1.128739E-11</v>
      </c>
      <c r="AG89" s="97">
        <v>3.3159948000000002E-2</v>
      </c>
      <c r="AH89" s="95">
        <v>2.5201232699999999E-2</v>
      </c>
      <c r="AI89" s="95">
        <v>4.3632078099999999E-2</v>
      </c>
      <c r="AJ89" s="95">
        <v>0.30820554709999998</v>
      </c>
      <c r="AK89" s="95">
        <v>0.2194175273</v>
      </c>
      <c r="AL89" s="95">
        <v>0.43292192930000001</v>
      </c>
      <c r="AM89" s="95">
        <v>0.14983153330000001</v>
      </c>
      <c r="AN89" s="95">
        <v>1.4062058211999999</v>
      </c>
      <c r="AO89" s="95">
        <v>0.88421798210000002</v>
      </c>
      <c r="AP89" s="95">
        <v>2.236343132</v>
      </c>
      <c r="AQ89" s="95">
        <v>0.3297134572</v>
      </c>
      <c r="AR89" s="95">
        <v>0.79300994380000001</v>
      </c>
      <c r="AS89" s="95">
        <v>0.49744198119999999</v>
      </c>
      <c r="AT89" s="95">
        <v>1.2641972227</v>
      </c>
      <c r="AU89" s="94">
        <v>1</v>
      </c>
      <c r="AV89" s="94">
        <v>2</v>
      </c>
      <c r="AW89" s="94">
        <v>3</v>
      </c>
      <c r="AX89" s="94" t="s">
        <v>28</v>
      </c>
      <c r="AY89" s="94" t="s">
        <v>28</v>
      </c>
      <c r="AZ89" s="94" t="s">
        <v>28</v>
      </c>
      <c r="BA89" s="94" t="s">
        <v>28</v>
      </c>
      <c r="BB89" s="94" t="s">
        <v>28</v>
      </c>
      <c r="BC89" s="106" t="s">
        <v>229</v>
      </c>
      <c r="BD89" s="107">
        <v>50</v>
      </c>
      <c r="BE89" s="107">
        <v>42</v>
      </c>
      <c r="BF89" s="107">
        <v>51</v>
      </c>
    </row>
    <row r="90" spans="1:93" x14ac:dyDescent="0.3">
      <c r="A90" s="9"/>
      <c r="B90" t="s">
        <v>151</v>
      </c>
      <c r="C90" s="94">
        <v>69</v>
      </c>
      <c r="D90" s="104">
        <v>1378</v>
      </c>
      <c r="E90" s="105">
        <v>5.0038285600000003E-2</v>
      </c>
      <c r="F90" s="95">
        <v>3.6871390599999998E-2</v>
      </c>
      <c r="G90" s="95">
        <v>6.7907122099999995E-2</v>
      </c>
      <c r="H90" s="95">
        <v>1.5934699999999998E-5</v>
      </c>
      <c r="I90" s="97">
        <v>5.0072568900000003E-2</v>
      </c>
      <c r="J90" s="95">
        <v>3.9548248000000001E-2</v>
      </c>
      <c r="K90" s="95">
        <v>6.3397553199999998E-2</v>
      </c>
      <c r="L90" s="95">
        <v>0.51052765410000001</v>
      </c>
      <c r="M90" s="95">
        <v>0.37618923830000001</v>
      </c>
      <c r="N90" s="95">
        <v>0.69283876069999994</v>
      </c>
      <c r="O90" s="104">
        <v>71</v>
      </c>
      <c r="P90" s="104">
        <v>1496</v>
      </c>
      <c r="Q90" s="105">
        <v>4.9642060500000001E-2</v>
      </c>
      <c r="R90" s="95">
        <v>3.6624528599999998E-2</v>
      </c>
      <c r="S90" s="95">
        <v>6.7286440500000003E-2</v>
      </c>
      <c r="T90" s="95">
        <v>2.21859E-5</v>
      </c>
      <c r="U90" s="97">
        <v>4.7459893000000003E-2</v>
      </c>
      <c r="V90" s="95">
        <v>3.76103796E-2</v>
      </c>
      <c r="W90" s="95">
        <v>5.9888825100000001E-2</v>
      </c>
      <c r="X90" s="95">
        <v>0.51780084319999997</v>
      </c>
      <c r="Y90" s="95">
        <v>0.38201903040000001</v>
      </c>
      <c r="Z90" s="95">
        <v>0.70184386600000004</v>
      </c>
      <c r="AA90" s="104">
        <v>81</v>
      </c>
      <c r="AB90" s="104">
        <v>1393</v>
      </c>
      <c r="AC90" s="105">
        <v>6.2571152599999999E-2</v>
      </c>
      <c r="AD90" s="95">
        <v>4.6663515699999998E-2</v>
      </c>
      <c r="AE90" s="95">
        <v>8.3901718E-2</v>
      </c>
      <c r="AF90" s="95">
        <v>3.24364E-5</v>
      </c>
      <c r="AG90" s="97">
        <v>5.8147882300000002E-2</v>
      </c>
      <c r="AH90" s="95">
        <v>4.6768770500000001E-2</v>
      </c>
      <c r="AI90" s="95">
        <v>7.2295597599999997E-2</v>
      </c>
      <c r="AJ90" s="95">
        <v>0.53688934300000002</v>
      </c>
      <c r="AK90" s="95">
        <v>0.40039448309999998</v>
      </c>
      <c r="AL90" s="95">
        <v>0.71991543039999994</v>
      </c>
      <c r="AM90" s="95">
        <v>0.23512151110000001</v>
      </c>
      <c r="AN90" s="95">
        <v>1.260446323</v>
      </c>
      <c r="AO90" s="95">
        <v>0.86015562990000005</v>
      </c>
      <c r="AP90" s="95">
        <v>1.8470203274000001</v>
      </c>
      <c r="AQ90" s="95">
        <v>0.96817407919999998</v>
      </c>
      <c r="AR90" s="95">
        <v>0.99208156140000003</v>
      </c>
      <c r="AS90" s="95">
        <v>0.67133836010000003</v>
      </c>
      <c r="AT90" s="95">
        <v>1.4660652258</v>
      </c>
      <c r="AU90" s="94">
        <v>1</v>
      </c>
      <c r="AV90" s="94">
        <v>2</v>
      </c>
      <c r="AW90" s="94">
        <v>3</v>
      </c>
      <c r="AX90" s="94" t="s">
        <v>28</v>
      </c>
      <c r="AY90" s="94" t="s">
        <v>28</v>
      </c>
      <c r="AZ90" s="94" t="s">
        <v>28</v>
      </c>
      <c r="BA90" s="94" t="s">
        <v>28</v>
      </c>
      <c r="BB90" s="94" t="s">
        <v>28</v>
      </c>
      <c r="BC90" s="106" t="s">
        <v>229</v>
      </c>
      <c r="BD90" s="107">
        <v>69</v>
      </c>
      <c r="BE90" s="107">
        <v>71</v>
      </c>
      <c r="BF90" s="107">
        <v>81</v>
      </c>
    </row>
    <row r="91" spans="1:93" x14ac:dyDescent="0.3">
      <c r="A91" s="9"/>
      <c r="B91" t="s">
        <v>103</v>
      </c>
      <c r="C91" s="94">
        <v>78</v>
      </c>
      <c r="D91" s="104">
        <v>1856</v>
      </c>
      <c r="E91" s="105">
        <v>4.2625223300000001E-2</v>
      </c>
      <c r="F91" s="95">
        <v>3.1660279700000002E-2</v>
      </c>
      <c r="G91" s="95">
        <v>5.7387669099999997E-2</v>
      </c>
      <c r="H91" s="95">
        <v>4.0705285000000001E-8</v>
      </c>
      <c r="I91" s="97">
        <v>4.2025862099999999E-2</v>
      </c>
      <c r="J91" s="95">
        <v>3.36617767E-2</v>
      </c>
      <c r="K91" s="95">
        <v>5.2468207400000001E-2</v>
      </c>
      <c r="L91" s="95">
        <v>0.43489410150000002</v>
      </c>
      <c r="M91" s="95">
        <v>0.32302162559999997</v>
      </c>
      <c r="N91" s="95">
        <v>0.58551150939999996</v>
      </c>
      <c r="O91" s="104">
        <v>69</v>
      </c>
      <c r="P91" s="104">
        <v>2068</v>
      </c>
      <c r="Q91" s="105">
        <v>3.5223768400000001E-2</v>
      </c>
      <c r="R91" s="95">
        <v>2.5870528800000001E-2</v>
      </c>
      <c r="S91" s="95">
        <v>4.7958581200000003E-2</v>
      </c>
      <c r="T91" s="95">
        <v>2.0314309999999999E-10</v>
      </c>
      <c r="U91" s="97">
        <v>3.3365570599999998E-2</v>
      </c>
      <c r="V91" s="95">
        <v>2.63527494E-2</v>
      </c>
      <c r="W91" s="95">
        <v>4.22445979E-2</v>
      </c>
      <c r="X91" s="95">
        <v>0.36740813709999998</v>
      </c>
      <c r="Y91" s="95">
        <v>0.26984741410000002</v>
      </c>
      <c r="Z91" s="95">
        <v>0.50024099609999995</v>
      </c>
      <c r="AA91" s="104">
        <v>89</v>
      </c>
      <c r="AB91" s="104">
        <v>1932</v>
      </c>
      <c r="AC91" s="105">
        <v>4.8095807300000001E-2</v>
      </c>
      <c r="AD91" s="95">
        <v>3.6144868500000003E-2</v>
      </c>
      <c r="AE91" s="95">
        <v>6.39982043E-2</v>
      </c>
      <c r="AF91" s="95">
        <v>1.2582434E-9</v>
      </c>
      <c r="AG91" s="97">
        <v>4.6066252600000003E-2</v>
      </c>
      <c r="AH91" s="95">
        <v>3.7424473700000002E-2</v>
      </c>
      <c r="AI91" s="95">
        <v>5.6703526300000001E-2</v>
      </c>
      <c r="AJ91" s="95">
        <v>0.41268420509999998</v>
      </c>
      <c r="AK91" s="95">
        <v>0.31013963929999999</v>
      </c>
      <c r="AL91" s="95">
        <v>0.54913410470000001</v>
      </c>
      <c r="AM91" s="95">
        <v>0.1081116655</v>
      </c>
      <c r="AN91" s="95">
        <v>1.3654361670999999</v>
      </c>
      <c r="AO91" s="95">
        <v>0.93381740440000005</v>
      </c>
      <c r="AP91" s="95">
        <v>1.9965529851999999</v>
      </c>
      <c r="AQ91" s="95">
        <v>0.33503023609999999</v>
      </c>
      <c r="AR91" s="95">
        <v>0.82635973890000003</v>
      </c>
      <c r="AS91" s="95">
        <v>0.56074632899999999</v>
      </c>
      <c r="AT91" s="95">
        <v>1.2177884773000001</v>
      </c>
      <c r="AU91" s="94">
        <v>1</v>
      </c>
      <c r="AV91" s="94">
        <v>2</v>
      </c>
      <c r="AW91" s="94">
        <v>3</v>
      </c>
      <c r="AX91" s="94" t="s">
        <v>28</v>
      </c>
      <c r="AY91" s="94" t="s">
        <v>28</v>
      </c>
      <c r="AZ91" s="94" t="s">
        <v>28</v>
      </c>
      <c r="BA91" s="94" t="s">
        <v>28</v>
      </c>
      <c r="BB91" s="94" t="s">
        <v>28</v>
      </c>
      <c r="BC91" s="106" t="s">
        <v>229</v>
      </c>
      <c r="BD91" s="107">
        <v>78</v>
      </c>
      <c r="BE91" s="107">
        <v>69</v>
      </c>
      <c r="BF91" s="107">
        <v>89</v>
      </c>
    </row>
    <row r="92" spans="1:93" x14ac:dyDescent="0.3">
      <c r="A92" s="9"/>
      <c r="B92" t="s">
        <v>113</v>
      </c>
      <c r="C92" s="94">
        <v>54</v>
      </c>
      <c r="D92" s="104">
        <v>1344</v>
      </c>
      <c r="E92" s="105">
        <v>4.0755447E-2</v>
      </c>
      <c r="F92" s="95">
        <v>2.9294880700000001E-2</v>
      </c>
      <c r="G92" s="95">
        <v>5.66995468E-2</v>
      </c>
      <c r="H92" s="95">
        <v>1.8987263E-7</v>
      </c>
      <c r="I92" s="97">
        <v>4.0178571400000002E-2</v>
      </c>
      <c r="J92" s="95">
        <v>3.0772347799999999E-2</v>
      </c>
      <c r="K92" s="95">
        <v>5.2460007599999997E-2</v>
      </c>
      <c r="L92" s="95">
        <v>0.41581725870000003</v>
      </c>
      <c r="M92" s="95">
        <v>0.29888807220000002</v>
      </c>
      <c r="N92" s="95">
        <v>0.57849077550000005</v>
      </c>
      <c r="O92" s="104">
        <v>74</v>
      </c>
      <c r="P92" s="104">
        <v>1594</v>
      </c>
      <c r="Q92" s="105">
        <v>4.9589982900000003E-2</v>
      </c>
      <c r="R92" s="95">
        <v>3.6715295199999998E-2</v>
      </c>
      <c r="S92" s="95">
        <v>6.6979344299999993E-2</v>
      </c>
      <c r="T92" s="95">
        <v>1.72147E-5</v>
      </c>
      <c r="U92" s="97">
        <v>4.6424090299999998E-2</v>
      </c>
      <c r="V92" s="95">
        <v>3.6965214699999999E-2</v>
      </c>
      <c r="W92" s="95">
        <v>5.8303358499999999E-2</v>
      </c>
      <c r="X92" s="95">
        <v>0.51725763790000001</v>
      </c>
      <c r="Y92" s="95">
        <v>0.38296578809999998</v>
      </c>
      <c r="Z92" s="95">
        <v>0.69864064169999995</v>
      </c>
      <c r="AA92" s="104">
        <v>77</v>
      </c>
      <c r="AB92" s="104">
        <v>1552</v>
      </c>
      <c r="AC92" s="105">
        <v>5.5294611200000003E-2</v>
      </c>
      <c r="AD92" s="95">
        <v>4.0993225000000001E-2</v>
      </c>
      <c r="AE92" s="95">
        <v>7.45853499E-2</v>
      </c>
      <c r="AF92" s="95">
        <v>1.0447504999999999E-6</v>
      </c>
      <c r="AG92" s="97">
        <v>4.9613402100000002E-2</v>
      </c>
      <c r="AH92" s="95">
        <v>3.9682186100000003E-2</v>
      </c>
      <c r="AI92" s="95">
        <v>6.2030092199999998E-2</v>
      </c>
      <c r="AJ92" s="95">
        <v>0.4744532628</v>
      </c>
      <c r="AK92" s="95">
        <v>0.35174077419999999</v>
      </c>
      <c r="AL92" s="95">
        <v>0.63997669609999996</v>
      </c>
      <c r="AM92" s="95">
        <v>0.57810618380000001</v>
      </c>
      <c r="AN92" s="95">
        <v>1.1150359014</v>
      </c>
      <c r="AO92" s="95">
        <v>0.75968946729999998</v>
      </c>
      <c r="AP92" s="95">
        <v>1.6365964186999999</v>
      </c>
      <c r="AQ92" s="95">
        <v>0.34540987639999998</v>
      </c>
      <c r="AR92" s="95">
        <v>1.2167694517000001</v>
      </c>
      <c r="AS92" s="95">
        <v>0.8094832944</v>
      </c>
      <c r="AT92" s="95">
        <v>1.8289789409999999</v>
      </c>
      <c r="AU92" s="94">
        <v>1</v>
      </c>
      <c r="AV92" s="94">
        <v>2</v>
      </c>
      <c r="AW92" s="94">
        <v>3</v>
      </c>
      <c r="AX92" s="94" t="s">
        <v>28</v>
      </c>
      <c r="AY92" s="94" t="s">
        <v>28</v>
      </c>
      <c r="AZ92" s="94" t="s">
        <v>28</v>
      </c>
      <c r="BA92" s="94" t="s">
        <v>28</v>
      </c>
      <c r="BB92" s="94" t="s">
        <v>28</v>
      </c>
      <c r="BC92" s="106" t="s">
        <v>229</v>
      </c>
      <c r="BD92" s="107">
        <v>54</v>
      </c>
      <c r="BE92" s="107">
        <v>74</v>
      </c>
      <c r="BF92" s="107">
        <v>77</v>
      </c>
    </row>
    <row r="93" spans="1:93" x14ac:dyDescent="0.3">
      <c r="A93" s="9"/>
      <c r="B93" t="s">
        <v>112</v>
      </c>
      <c r="C93" s="94">
        <v>6</v>
      </c>
      <c r="D93" s="104">
        <v>187</v>
      </c>
      <c r="E93" s="105">
        <v>3.3837316100000001E-2</v>
      </c>
      <c r="F93" s="95">
        <v>1.4813563E-2</v>
      </c>
      <c r="G93" s="95">
        <v>7.72915983E-2</v>
      </c>
      <c r="H93" s="95">
        <v>1.1618283300000001E-2</v>
      </c>
      <c r="I93" s="97">
        <v>3.2085561499999998E-2</v>
      </c>
      <c r="J93" s="95">
        <v>1.44147817E-2</v>
      </c>
      <c r="K93" s="95">
        <v>7.1418581300000006E-2</v>
      </c>
      <c r="L93" s="95">
        <v>0.34523336310000002</v>
      </c>
      <c r="M93" s="95">
        <v>0.15113894250000001</v>
      </c>
      <c r="N93" s="95">
        <v>0.78858613799999999</v>
      </c>
      <c r="O93" s="104" t="s">
        <v>28</v>
      </c>
      <c r="P93" s="104" t="s">
        <v>28</v>
      </c>
      <c r="Q93" s="105" t="s">
        <v>28</v>
      </c>
      <c r="R93" s="95" t="s">
        <v>28</v>
      </c>
      <c r="S93" s="95" t="s">
        <v>28</v>
      </c>
      <c r="T93" s="95" t="s">
        <v>28</v>
      </c>
      <c r="U93" s="97" t="s">
        <v>28</v>
      </c>
      <c r="V93" s="95" t="s">
        <v>28</v>
      </c>
      <c r="W93" s="95" t="s">
        <v>28</v>
      </c>
      <c r="X93" s="95" t="s">
        <v>28</v>
      </c>
      <c r="Y93" s="95" t="s">
        <v>28</v>
      </c>
      <c r="Z93" s="95" t="s">
        <v>28</v>
      </c>
      <c r="AA93" s="104">
        <v>12</v>
      </c>
      <c r="AB93" s="104">
        <v>286</v>
      </c>
      <c r="AC93" s="105">
        <v>4.5739534700000001E-2</v>
      </c>
      <c r="AD93" s="95">
        <v>2.5022407199999999E-2</v>
      </c>
      <c r="AE93" s="95">
        <v>8.3609263599999997E-2</v>
      </c>
      <c r="AF93" s="95">
        <v>2.3728001E-3</v>
      </c>
      <c r="AG93" s="97">
        <v>4.1958042000000001E-2</v>
      </c>
      <c r="AH93" s="95">
        <v>2.38283787E-2</v>
      </c>
      <c r="AI93" s="95">
        <v>7.3881538900000002E-2</v>
      </c>
      <c r="AJ93" s="95">
        <v>0.39246630030000001</v>
      </c>
      <c r="AK93" s="95">
        <v>0.21470379240000001</v>
      </c>
      <c r="AL93" s="95">
        <v>0.71740603690000004</v>
      </c>
      <c r="AM93" s="95">
        <v>6.33038712E-2</v>
      </c>
      <c r="AN93" s="95">
        <v>4.2023150930000002</v>
      </c>
      <c r="AO93" s="95">
        <v>0.92352346519999995</v>
      </c>
      <c r="AP93" s="95">
        <v>19.121822894000001</v>
      </c>
      <c r="AQ93" s="95">
        <v>0.16910142110000001</v>
      </c>
      <c r="AR93" s="95">
        <v>0.32166752780000002</v>
      </c>
      <c r="AS93" s="95">
        <v>6.3870594899999994E-2</v>
      </c>
      <c r="AT93" s="95">
        <v>1.6199942794</v>
      </c>
      <c r="AU93" s="94" t="s">
        <v>28</v>
      </c>
      <c r="AV93" s="94" t="s">
        <v>28</v>
      </c>
      <c r="AW93" s="94">
        <v>3</v>
      </c>
      <c r="AX93" s="94" t="s">
        <v>28</v>
      </c>
      <c r="AY93" s="94" t="s">
        <v>28</v>
      </c>
      <c r="AZ93" s="94" t="s">
        <v>28</v>
      </c>
      <c r="BA93" s="94" t="s">
        <v>420</v>
      </c>
      <c r="BB93" s="94" t="s">
        <v>28</v>
      </c>
      <c r="BC93" s="106" t="s">
        <v>446</v>
      </c>
      <c r="BD93" s="107">
        <v>6</v>
      </c>
      <c r="BE93" s="107" t="s">
        <v>28</v>
      </c>
      <c r="BF93" s="107">
        <v>12</v>
      </c>
    </row>
    <row r="94" spans="1:93" x14ac:dyDescent="0.3">
      <c r="A94" s="9"/>
      <c r="B94" t="s">
        <v>114</v>
      </c>
      <c r="C94" s="94">
        <v>68</v>
      </c>
      <c r="D94" s="104">
        <v>1819</v>
      </c>
      <c r="E94" s="105">
        <v>3.8700930799999998E-2</v>
      </c>
      <c r="F94" s="95">
        <v>2.8457458200000001E-2</v>
      </c>
      <c r="G94" s="95">
        <v>5.26316171E-2</v>
      </c>
      <c r="H94" s="95">
        <v>3.1473971E-9</v>
      </c>
      <c r="I94" s="97">
        <v>3.7383177599999998E-2</v>
      </c>
      <c r="J94" s="95">
        <v>2.9474935599999998E-2</v>
      </c>
      <c r="K94" s="95">
        <v>4.7413232200000002E-2</v>
      </c>
      <c r="L94" s="95">
        <v>0.39485556259999999</v>
      </c>
      <c r="M94" s="95">
        <v>0.29034406769999999</v>
      </c>
      <c r="N94" s="95">
        <v>0.53698674319999995</v>
      </c>
      <c r="O94" s="104">
        <v>64</v>
      </c>
      <c r="P94" s="104">
        <v>2019</v>
      </c>
      <c r="Q94" s="105">
        <v>3.3473072499999999E-2</v>
      </c>
      <c r="R94" s="95">
        <v>2.44787606E-2</v>
      </c>
      <c r="S94" s="95">
        <v>4.5772194099999997E-2</v>
      </c>
      <c r="T94" s="95">
        <v>4.3840609999999997E-11</v>
      </c>
      <c r="U94" s="97">
        <v>3.1698860799999999E-2</v>
      </c>
      <c r="V94" s="95">
        <v>2.4810953899999998E-2</v>
      </c>
      <c r="W94" s="95">
        <v>4.04989579E-2</v>
      </c>
      <c r="X94" s="95">
        <v>0.34914717470000001</v>
      </c>
      <c r="Y94" s="95">
        <v>0.25533031379999999</v>
      </c>
      <c r="Z94" s="95">
        <v>0.47743547479999998</v>
      </c>
      <c r="AA94" s="104">
        <v>125</v>
      </c>
      <c r="AB94" s="104">
        <v>2334</v>
      </c>
      <c r="AC94" s="105">
        <v>5.9946960899999999E-2</v>
      </c>
      <c r="AD94" s="95">
        <v>4.6104679000000003E-2</v>
      </c>
      <c r="AE94" s="95">
        <v>7.7945193499999996E-2</v>
      </c>
      <c r="AF94" s="95">
        <v>6.9434248000000001E-7</v>
      </c>
      <c r="AG94" s="97">
        <v>5.3556126799999999E-2</v>
      </c>
      <c r="AH94" s="95">
        <v>4.4944378700000003E-2</v>
      </c>
      <c r="AI94" s="95">
        <v>6.3817963599999999E-2</v>
      </c>
      <c r="AJ94" s="95">
        <v>0.51437256850000002</v>
      </c>
      <c r="AK94" s="95">
        <v>0.3955994062</v>
      </c>
      <c r="AL94" s="95">
        <v>0.66880570380000004</v>
      </c>
      <c r="AM94" s="95">
        <v>1.8274671E-3</v>
      </c>
      <c r="AN94" s="95">
        <v>1.7909010581</v>
      </c>
      <c r="AO94" s="95">
        <v>1.2414719554</v>
      </c>
      <c r="AP94" s="95">
        <v>2.5834869535</v>
      </c>
      <c r="AQ94" s="95">
        <v>0.47591856850000003</v>
      </c>
      <c r="AR94" s="95">
        <v>0.86491647159999996</v>
      </c>
      <c r="AS94" s="95">
        <v>0.58035538019999999</v>
      </c>
      <c r="AT94" s="95">
        <v>1.2890041662</v>
      </c>
      <c r="AU94" s="94">
        <v>1</v>
      </c>
      <c r="AV94" s="94">
        <v>2</v>
      </c>
      <c r="AW94" s="94">
        <v>3</v>
      </c>
      <c r="AX94" s="94" t="s">
        <v>28</v>
      </c>
      <c r="AY94" s="94" t="s">
        <v>228</v>
      </c>
      <c r="AZ94" s="94" t="s">
        <v>28</v>
      </c>
      <c r="BA94" s="94" t="s">
        <v>28</v>
      </c>
      <c r="BB94" s="94" t="s">
        <v>28</v>
      </c>
      <c r="BC94" s="106" t="s">
        <v>436</v>
      </c>
      <c r="BD94" s="107">
        <v>68</v>
      </c>
      <c r="BE94" s="107">
        <v>64</v>
      </c>
      <c r="BF94" s="107">
        <v>125</v>
      </c>
    </row>
    <row r="95" spans="1:93" x14ac:dyDescent="0.3">
      <c r="A95" s="9"/>
      <c r="B95" t="s">
        <v>104</v>
      </c>
      <c r="C95" s="94">
        <v>52</v>
      </c>
      <c r="D95" s="104">
        <v>1603</v>
      </c>
      <c r="E95" s="105">
        <v>3.4610755600000001E-2</v>
      </c>
      <c r="F95" s="95">
        <v>2.46962573E-2</v>
      </c>
      <c r="G95" s="95">
        <v>4.8505504099999999E-2</v>
      </c>
      <c r="H95" s="95">
        <v>1.4960466E-9</v>
      </c>
      <c r="I95" s="97">
        <v>3.24391765E-2</v>
      </c>
      <c r="J95" s="95">
        <v>2.4718915099999999E-2</v>
      </c>
      <c r="K95" s="95">
        <v>4.25706457E-2</v>
      </c>
      <c r="L95" s="95">
        <v>0.3531245663</v>
      </c>
      <c r="M95" s="95">
        <v>0.25196950979999999</v>
      </c>
      <c r="N95" s="95">
        <v>0.49488908180000002</v>
      </c>
      <c r="O95" s="104">
        <v>36</v>
      </c>
      <c r="P95" s="104">
        <v>1663</v>
      </c>
      <c r="Q95" s="105">
        <v>2.36716602E-2</v>
      </c>
      <c r="R95" s="95">
        <v>1.6104675200000002E-2</v>
      </c>
      <c r="S95" s="95">
        <v>3.4794088700000003E-2</v>
      </c>
      <c r="T95" s="95">
        <v>1.0988230000000001E-12</v>
      </c>
      <c r="U95" s="97">
        <v>2.1647624800000001E-2</v>
      </c>
      <c r="V95" s="95">
        <v>1.5615048100000001E-2</v>
      </c>
      <c r="W95" s="95">
        <v>3.0010772599999999E-2</v>
      </c>
      <c r="X95" s="95">
        <v>0.24691170160000001</v>
      </c>
      <c r="Y95" s="95">
        <v>0.16798284199999999</v>
      </c>
      <c r="Z95" s="95">
        <v>0.36292628269999999</v>
      </c>
      <c r="AA95" s="104">
        <v>70</v>
      </c>
      <c r="AB95" s="104">
        <v>1684</v>
      </c>
      <c r="AC95" s="105">
        <v>4.7247916000000001E-2</v>
      </c>
      <c r="AD95" s="95">
        <v>3.4644778500000001E-2</v>
      </c>
      <c r="AE95" s="95">
        <v>6.4435844699999995E-2</v>
      </c>
      <c r="AF95" s="95">
        <v>1.1738389999999999E-8</v>
      </c>
      <c r="AG95" s="97">
        <v>4.1567696000000001E-2</v>
      </c>
      <c r="AH95" s="95">
        <v>3.2886519199999999E-2</v>
      </c>
      <c r="AI95" s="95">
        <v>5.2540475199999999E-2</v>
      </c>
      <c r="AJ95" s="95">
        <v>0.40540890730000001</v>
      </c>
      <c r="AK95" s="95">
        <v>0.29726817589999999</v>
      </c>
      <c r="AL95" s="95">
        <v>0.55288926120000004</v>
      </c>
      <c r="AM95" s="95">
        <v>3.2525391000000001E-3</v>
      </c>
      <c r="AN95" s="95">
        <v>1.9959696783</v>
      </c>
      <c r="AO95" s="95">
        <v>1.2596377691</v>
      </c>
      <c r="AP95" s="95">
        <v>3.1627306312000001</v>
      </c>
      <c r="AQ95" s="95">
        <v>0.1196240021</v>
      </c>
      <c r="AR95" s="95">
        <v>0.68393942230000004</v>
      </c>
      <c r="AS95" s="95">
        <v>0.42388718520000002</v>
      </c>
      <c r="AT95" s="95">
        <v>1.1035321415999999</v>
      </c>
      <c r="AU95" s="94">
        <v>1</v>
      </c>
      <c r="AV95" s="94">
        <v>2</v>
      </c>
      <c r="AW95" s="94">
        <v>3</v>
      </c>
      <c r="AX95" s="94" t="s">
        <v>28</v>
      </c>
      <c r="AY95" s="94" t="s">
        <v>228</v>
      </c>
      <c r="AZ95" s="94" t="s">
        <v>28</v>
      </c>
      <c r="BA95" s="94" t="s">
        <v>28</v>
      </c>
      <c r="BB95" s="94" t="s">
        <v>28</v>
      </c>
      <c r="BC95" s="106" t="s">
        <v>436</v>
      </c>
      <c r="BD95" s="107">
        <v>52</v>
      </c>
      <c r="BE95" s="107">
        <v>36</v>
      </c>
      <c r="BF95" s="107">
        <v>70</v>
      </c>
    </row>
    <row r="96" spans="1:93" x14ac:dyDescent="0.3">
      <c r="A96" s="9"/>
      <c r="B96" t="s">
        <v>105</v>
      </c>
      <c r="C96" s="94">
        <v>52</v>
      </c>
      <c r="D96" s="104">
        <v>989</v>
      </c>
      <c r="E96" s="105">
        <v>5.2555587600000002E-2</v>
      </c>
      <c r="F96" s="95">
        <v>3.7589214699999998E-2</v>
      </c>
      <c r="G96" s="95">
        <v>7.3480912199999998E-2</v>
      </c>
      <c r="H96" s="95">
        <v>2.678073E-4</v>
      </c>
      <c r="I96" s="97">
        <v>5.2578361999999997E-2</v>
      </c>
      <c r="J96" s="95">
        <v>4.0065137399999999E-2</v>
      </c>
      <c r="K96" s="95">
        <v>6.8999742200000005E-2</v>
      </c>
      <c r="L96" s="95">
        <v>0.53621103370000001</v>
      </c>
      <c r="M96" s="95">
        <v>0.38351301170000002</v>
      </c>
      <c r="N96" s="95">
        <v>0.7497066953</v>
      </c>
      <c r="O96" s="104">
        <v>42</v>
      </c>
      <c r="P96" s="104">
        <v>898</v>
      </c>
      <c r="Q96" s="105">
        <v>4.9296652199999999E-2</v>
      </c>
      <c r="R96" s="95">
        <v>3.4353405199999999E-2</v>
      </c>
      <c r="S96" s="95">
        <v>7.0740000900000002E-2</v>
      </c>
      <c r="T96" s="95">
        <v>3.065427E-4</v>
      </c>
      <c r="U96" s="97">
        <v>4.6770601299999999E-2</v>
      </c>
      <c r="V96" s="95">
        <v>3.4564454299999998E-2</v>
      </c>
      <c r="W96" s="95">
        <v>6.3287246899999997E-2</v>
      </c>
      <c r="X96" s="95">
        <v>0.51419799700000002</v>
      </c>
      <c r="Y96" s="95">
        <v>0.35832965049999999</v>
      </c>
      <c r="Z96" s="95">
        <v>0.73786687689999997</v>
      </c>
      <c r="AA96" s="104">
        <v>41</v>
      </c>
      <c r="AB96" s="104">
        <v>717</v>
      </c>
      <c r="AC96" s="105">
        <v>5.93599442E-2</v>
      </c>
      <c r="AD96" s="95">
        <v>4.1339545399999997E-2</v>
      </c>
      <c r="AE96" s="95">
        <v>8.5235648900000002E-2</v>
      </c>
      <c r="AF96" s="95">
        <v>2.5744160000000001E-4</v>
      </c>
      <c r="AG96" s="97">
        <v>5.7182705700000003E-2</v>
      </c>
      <c r="AH96" s="95">
        <v>4.21045814E-2</v>
      </c>
      <c r="AI96" s="95">
        <v>7.7660476000000006E-2</v>
      </c>
      <c r="AJ96" s="95">
        <v>0.50933569420000002</v>
      </c>
      <c r="AK96" s="95">
        <v>0.35471236249999999</v>
      </c>
      <c r="AL96" s="95">
        <v>0.73136117270000001</v>
      </c>
      <c r="AM96" s="95">
        <v>0.4465663433</v>
      </c>
      <c r="AN96" s="95">
        <v>1.2041374329000001</v>
      </c>
      <c r="AO96" s="95">
        <v>0.74633780090000001</v>
      </c>
      <c r="AP96" s="95">
        <v>1.942748921</v>
      </c>
      <c r="AQ96" s="95">
        <v>0.78399806139999995</v>
      </c>
      <c r="AR96" s="95">
        <v>0.93799069639999999</v>
      </c>
      <c r="AS96" s="95">
        <v>0.59348818950000004</v>
      </c>
      <c r="AT96" s="95">
        <v>1.4824668159000001</v>
      </c>
      <c r="AU96" s="94">
        <v>1</v>
      </c>
      <c r="AV96" s="94">
        <v>2</v>
      </c>
      <c r="AW96" s="94">
        <v>3</v>
      </c>
      <c r="AX96" s="94" t="s">
        <v>28</v>
      </c>
      <c r="AY96" s="94" t="s">
        <v>28</v>
      </c>
      <c r="AZ96" s="94" t="s">
        <v>28</v>
      </c>
      <c r="BA96" s="94" t="s">
        <v>28</v>
      </c>
      <c r="BB96" s="94" t="s">
        <v>28</v>
      </c>
      <c r="BC96" s="106" t="s">
        <v>229</v>
      </c>
      <c r="BD96" s="107">
        <v>52</v>
      </c>
      <c r="BE96" s="107">
        <v>42</v>
      </c>
      <c r="BF96" s="107">
        <v>41</v>
      </c>
    </row>
    <row r="97" spans="1:93" x14ac:dyDescent="0.3">
      <c r="A97" s="9"/>
      <c r="B97" t="s">
        <v>106</v>
      </c>
      <c r="C97" s="94">
        <v>7</v>
      </c>
      <c r="D97" s="104">
        <v>341</v>
      </c>
      <c r="E97" s="105">
        <v>2.18853411E-2</v>
      </c>
      <c r="F97" s="95">
        <v>1.01508096E-2</v>
      </c>
      <c r="G97" s="95">
        <v>4.71852174E-2</v>
      </c>
      <c r="H97" s="95">
        <v>1.308204E-4</v>
      </c>
      <c r="I97" s="97">
        <v>2.0527859200000002E-2</v>
      </c>
      <c r="J97" s="95">
        <v>9.7863268999999996E-3</v>
      </c>
      <c r="K97" s="95">
        <v>4.30593633E-2</v>
      </c>
      <c r="L97" s="95">
        <v>0.2232904614</v>
      </c>
      <c r="M97" s="95">
        <v>0.10356607819999999</v>
      </c>
      <c r="N97" s="95">
        <v>0.48141853969999998</v>
      </c>
      <c r="O97" s="104"/>
      <c r="P97" s="104"/>
      <c r="Q97" s="105"/>
      <c r="R97" s="95"/>
      <c r="S97" s="95"/>
      <c r="T97" s="95"/>
      <c r="U97" s="97"/>
      <c r="V97" s="95"/>
      <c r="W97" s="95"/>
      <c r="X97" s="95"/>
      <c r="Y97" s="95"/>
      <c r="Z97" s="95"/>
      <c r="AA97" s="104">
        <v>9</v>
      </c>
      <c r="AB97" s="104">
        <v>288</v>
      </c>
      <c r="AC97" s="105">
        <v>3.4535471700000001E-2</v>
      </c>
      <c r="AD97" s="95">
        <v>1.7350684700000001E-2</v>
      </c>
      <c r="AE97" s="95">
        <v>6.87407342E-2</v>
      </c>
      <c r="AF97" s="95">
        <v>5.3392040000000004E-4</v>
      </c>
      <c r="AG97" s="97">
        <v>3.125E-2</v>
      </c>
      <c r="AH97" s="95">
        <v>1.6259836499999999E-2</v>
      </c>
      <c r="AI97" s="95">
        <v>6.0059798300000002E-2</v>
      </c>
      <c r="AJ97" s="95">
        <v>0.29633027280000002</v>
      </c>
      <c r="AK97" s="95">
        <v>0.14887687590000001</v>
      </c>
      <c r="AL97" s="95">
        <v>0.58982719800000005</v>
      </c>
      <c r="AM97" s="95">
        <v>0.88908948580000002</v>
      </c>
      <c r="AN97" s="95">
        <v>1.0724398086</v>
      </c>
      <c r="AO97" s="95">
        <v>0.40133069170000002</v>
      </c>
      <c r="AP97" s="95">
        <v>2.8657841693999999</v>
      </c>
      <c r="AQ97" s="95">
        <v>0.46672230520000002</v>
      </c>
      <c r="AR97" s="95">
        <v>1.4714284378</v>
      </c>
      <c r="AS97" s="95">
        <v>0.52003414650000002</v>
      </c>
      <c r="AT97" s="95">
        <v>4.1633836199000003</v>
      </c>
      <c r="AU97" s="94"/>
      <c r="AV97" s="94"/>
      <c r="AW97" s="94">
        <v>3</v>
      </c>
      <c r="AX97" s="94" t="s">
        <v>28</v>
      </c>
      <c r="AY97" s="94" t="s">
        <v>28</v>
      </c>
      <c r="AZ97" s="94" t="s">
        <v>28</v>
      </c>
      <c r="BA97" s="94" t="s">
        <v>420</v>
      </c>
      <c r="BB97" s="94" t="s">
        <v>28</v>
      </c>
      <c r="BC97" s="106" t="s">
        <v>229</v>
      </c>
      <c r="BD97" s="107">
        <v>7</v>
      </c>
      <c r="BE97" s="107"/>
      <c r="BF97" s="107">
        <v>9</v>
      </c>
    </row>
    <row r="98" spans="1:93" x14ac:dyDescent="0.3">
      <c r="A98" s="9"/>
      <c r="B98" t="s">
        <v>107</v>
      </c>
      <c r="C98" s="94">
        <v>71</v>
      </c>
      <c r="D98" s="104">
        <v>1516</v>
      </c>
      <c r="E98" s="105">
        <v>4.5863444500000003E-2</v>
      </c>
      <c r="F98" s="95">
        <v>3.38709674E-2</v>
      </c>
      <c r="G98" s="95">
        <v>6.2102021399999999E-2</v>
      </c>
      <c r="H98" s="95">
        <v>9.0792449999999996E-7</v>
      </c>
      <c r="I98" s="97">
        <v>4.6833773099999997E-2</v>
      </c>
      <c r="J98" s="95">
        <v>3.71142005E-2</v>
      </c>
      <c r="K98" s="95">
        <v>5.9098734999999999E-2</v>
      </c>
      <c r="L98" s="95">
        <v>0.4679328331</v>
      </c>
      <c r="M98" s="95">
        <v>0.34557669839999999</v>
      </c>
      <c r="N98" s="95">
        <v>0.63361082310000005</v>
      </c>
      <c r="O98" s="104">
        <v>66</v>
      </c>
      <c r="P98" s="104">
        <v>1697</v>
      </c>
      <c r="Q98" s="105">
        <v>4.1056439799999997E-2</v>
      </c>
      <c r="R98" s="95">
        <v>3.00801222E-2</v>
      </c>
      <c r="S98" s="95">
        <v>5.60380454E-2</v>
      </c>
      <c r="T98" s="95">
        <v>9.1354736999999999E-8</v>
      </c>
      <c r="U98" s="97">
        <v>3.8892162600000002E-2</v>
      </c>
      <c r="V98" s="95">
        <v>3.05552911E-2</v>
      </c>
      <c r="W98" s="95">
        <v>4.9503711399999997E-2</v>
      </c>
      <c r="X98" s="95">
        <v>0.42824691329999998</v>
      </c>
      <c r="Y98" s="95">
        <v>0.31375636880000002</v>
      </c>
      <c r="Z98" s="95">
        <v>0.58451536599999998</v>
      </c>
      <c r="AA98" s="104">
        <v>89</v>
      </c>
      <c r="AB98" s="104">
        <v>1658</v>
      </c>
      <c r="AC98" s="105">
        <v>5.71934781E-2</v>
      </c>
      <c r="AD98" s="95">
        <v>4.2962946600000003E-2</v>
      </c>
      <c r="AE98" s="95">
        <v>7.6137560399999998E-2</v>
      </c>
      <c r="AF98" s="95">
        <v>1.0802074999999999E-6</v>
      </c>
      <c r="AG98" s="97">
        <v>5.3679131499999998E-2</v>
      </c>
      <c r="AH98" s="95">
        <v>4.3609217800000002E-2</v>
      </c>
      <c r="AI98" s="95">
        <v>6.6074314100000003E-2</v>
      </c>
      <c r="AJ98" s="95">
        <v>0.4907464164</v>
      </c>
      <c r="AK98" s="95">
        <v>0.36864189359999999</v>
      </c>
      <c r="AL98" s="95">
        <v>0.65329537800000004</v>
      </c>
      <c r="AM98" s="95">
        <v>8.9138671899999994E-2</v>
      </c>
      <c r="AN98" s="95">
        <v>1.3930452413000001</v>
      </c>
      <c r="AO98" s="95">
        <v>0.95056280999999998</v>
      </c>
      <c r="AP98" s="95">
        <v>2.0415011231000002</v>
      </c>
      <c r="AQ98" s="95">
        <v>0.58199361390000004</v>
      </c>
      <c r="AR98" s="95">
        <v>0.89518875630000005</v>
      </c>
      <c r="AS98" s="95">
        <v>0.60354105579999995</v>
      </c>
      <c r="AT98" s="95">
        <v>1.3277686775999999</v>
      </c>
      <c r="AU98" s="94">
        <v>1</v>
      </c>
      <c r="AV98" s="94">
        <v>2</v>
      </c>
      <c r="AW98" s="94">
        <v>3</v>
      </c>
      <c r="AX98" s="94" t="s">
        <v>28</v>
      </c>
      <c r="AY98" s="94" t="s">
        <v>28</v>
      </c>
      <c r="AZ98" s="94" t="s">
        <v>28</v>
      </c>
      <c r="BA98" s="94" t="s">
        <v>28</v>
      </c>
      <c r="BB98" s="94" t="s">
        <v>28</v>
      </c>
      <c r="BC98" s="106" t="s">
        <v>229</v>
      </c>
      <c r="BD98" s="107">
        <v>71</v>
      </c>
      <c r="BE98" s="107">
        <v>66</v>
      </c>
      <c r="BF98" s="107">
        <v>89</v>
      </c>
    </row>
    <row r="99" spans="1:93" x14ac:dyDescent="0.3">
      <c r="A99" s="9"/>
      <c r="B99" t="s">
        <v>108</v>
      </c>
      <c r="C99" s="94">
        <v>67</v>
      </c>
      <c r="D99" s="104">
        <v>1733</v>
      </c>
      <c r="E99" s="105">
        <v>3.85082302E-2</v>
      </c>
      <c r="F99" s="95">
        <v>2.8274349000000001E-2</v>
      </c>
      <c r="G99" s="95">
        <v>5.2446257699999999E-2</v>
      </c>
      <c r="H99" s="95">
        <v>3.0791119999999999E-9</v>
      </c>
      <c r="I99" s="97">
        <v>3.8661280999999999E-2</v>
      </c>
      <c r="J99" s="95">
        <v>3.0428841700000001E-2</v>
      </c>
      <c r="K99" s="95">
        <v>4.9120984200000002E-2</v>
      </c>
      <c r="L99" s="95">
        <v>0.3928894886</v>
      </c>
      <c r="M99" s="95">
        <v>0.28847585170000001</v>
      </c>
      <c r="N99" s="95">
        <v>0.53509556989999996</v>
      </c>
      <c r="O99" s="104">
        <v>46</v>
      </c>
      <c r="P99" s="104">
        <v>1726</v>
      </c>
      <c r="Q99" s="105">
        <v>2.7712230800000001E-2</v>
      </c>
      <c r="R99" s="95">
        <v>1.9534315100000001E-2</v>
      </c>
      <c r="S99" s="95">
        <v>3.93137785E-2</v>
      </c>
      <c r="T99" s="95">
        <v>3.4973619999999999E-12</v>
      </c>
      <c r="U99" s="97">
        <v>2.6651216700000001E-2</v>
      </c>
      <c r="V99" s="95">
        <v>1.99624674E-2</v>
      </c>
      <c r="W99" s="95">
        <v>3.55811402E-2</v>
      </c>
      <c r="X99" s="95">
        <v>0.2890576326</v>
      </c>
      <c r="Y99" s="95">
        <v>0.20375634540000001</v>
      </c>
      <c r="Z99" s="95">
        <v>0.41006975670000001</v>
      </c>
      <c r="AA99" s="104">
        <v>97</v>
      </c>
      <c r="AB99" s="104">
        <v>1727</v>
      </c>
      <c r="AC99" s="105">
        <v>6.0334809599999997E-2</v>
      </c>
      <c r="AD99" s="95">
        <v>4.56047391E-2</v>
      </c>
      <c r="AE99" s="95">
        <v>7.98226088E-2</v>
      </c>
      <c r="AF99" s="95">
        <v>4.0245472000000003E-6</v>
      </c>
      <c r="AG99" s="97">
        <v>5.6166763199999997E-2</v>
      </c>
      <c r="AH99" s="95">
        <v>4.6031271800000002E-2</v>
      </c>
      <c r="AI99" s="95">
        <v>6.8533958800000003E-2</v>
      </c>
      <c r="AJ99" s="95">
        <v>0.51770048909999999</v>
      </c>
      <c r="AK99" s="95">
        <v>0.39130969180000003</v>
      </c>
      <c r="AL99" s="95">
        <v>0.68491479259999999</v>
      </c>
      <c r="AM99" s="95">
        <v>1.9946349999999999E-4</v>
      </c>
      <c r="AN99" s="95">
        <v>2.1771906434999999</v>
      </c>
      <c r="AO99" s="95">
        <v>1.4449528149999999</v>
      </c>
      <c r="AP99" s="95">
        <v>3.2804940401999998</v>
      </c>
      <c r="AQ99" s="95">
        <v>0.13326016900000001</v>
      </c>
      <c r="AR99" s="95">
        <v>0.71964436340000004</v>
      </c>
      <c r="AS99" s="95">
        <v>0.46837353050000002</v>
      </c>
      <c r="AT99" s="95">
        <v>1.1057157932999999</v>
      </c>
      <c r="AU99" s="94">
        <v>1</v>
      </c>
      <c r="AV99" s="94">
        <v>2</v>
      </c>
      <c r="AW99" s="94">
        <v>3</v>
      </c>
      <c r="AX99" s="94" t="s">
        <v>28</v>
      </c>
      <c r="AY99" s="94" t="s">
        <v>228</v>
      </c>
      <c r="AZ99" s="94" t="s">
        <v>28</v>
      </c>
      <c r="BA99" s="94" t="s">
        <v>28</v>
      </c>
      <c r="BB99" s="94" t="s">
        <v>28</v>
      </c>
      <c r="BC99" s="106" t="s">
        <v>436</v>
      </c>
      <c r="BD99" s="107">
        <v>67</v>
      </c>
      <c r="BE99" s="107">
        <v>46</v>
      </c>
      <c r="BF99" s="107">
        <v>97</v>
      </c>
    </row>
    <row r="100" spans="1:93" x14ac:dyDescent="0.3">
      <c r="A100" s="9"/>
      <c r="B100" t="s">
        <v>109</v>
      </c>
      <c r="C100" s="94">
        <v>89</v>
      </c>
      <c r="D100" s="104">
        <v>1238</v>
      </c>
      <c r="E100" s="105">
        <v>6.6222400400000006E-2</v>
      </c>
      <c r="F100" s="95">
        <v>4.9736011400000002E-2</v>
      </c>
      <c r="G100" s="95">
        <v>8.8173663200000002E-2</v>
      </c>
      <c r="H100" s="95">
        <v>7.2700155000000001E-3</v>
      </c>
      <c r="I100" s="97">
        <v>7.1890145399999994E-2</v>
      </c>
      <c r="J100" s="95">
        <v>5.8403944399999998E-2</v>
      </c>
      <c r="K100" s="95">
        <v>8.8490478799999994E-2</v>
      </c>
      <c r="L100" s="95">
        <v>0.67564998180000002</v>
      </c>
      <c r="M100" s="95">
        <v>0.50744362880000005</v>
      </c>
      <c r="N100" s="95">
        <v>0.89961302499999996</v>
      </c>
      <c r="O100" s="104">
        <v>89</v>
      </c>
      <c r="P100" s="104">
        <v>1243</v>
      </c>
      <c r="Q100" s="105">
        <v>6.6838754799999997E-2</v>
      </c>
      <c r="R100" s="95">
        <v>5.0438819199999999E-2</v>
      </c>
      <c r="S100" s="95">
        <v>8.8571049299999996E-2</v>
      </c>
      <c r="T100" s="95">
        <v>1.2027286E-2</v>
      </c>
      <c r="U100" s="97">
        <v>7.1600965399999994E-2</v>
      </c>
      <c r="V100" s="95">
        <v>5.8169012999999999E-2</v>
      </c>
      <c r="W100" s="95">
        <v>8.81345236E-2</v>
      </c>
      <c r="X100" s="95">
        <v>0.69717419589999996</v>
      </c>
      <c r="Y100" s="95">
        <v>0.52611158489999998</v>
      </c>
      <c r="Z100" s="95">
        <v>0.92385697889999996</v>
      </c>
      <c r="AA100" s="104">
        <v>131</v>
      </c>
      <c r="AB100" s="104">
        <v>1124</v>
      </c>
      <c r="AC100" s="105">
        <v>0.1153368016</v>
      </c>
      <c r="AD100" s="95">
        <v>8.9188451299999999E-2</v>
      </c>
      <c r="AE100" s="95">
        <v>0.14915134860000001</v>
      </c>
      <c r="AF100" s="95">
        <v>0.93674177189999996</v>
      </c>
      <c r="AG100" s="97">
        <v>0.11654804270000001</v>
      </c>
      <c r="AH100" s="95">
        <v>9.8205352800000006E-2</v>
      </c>
      <c r="AI100" s="95">
        <v>0.13831676039999999</v>
      </c>
      <c r="AJ100" s="95">
        <v>0.98964294340000003</v>
      </c>
      <c r="AK100" s="95">
        <v>0.76527804050000003</v>
      </c>
      <c r="AL100" s="95">
        <v>1.2797873498000001</v>
      </c>
      <c r="AM100" s="95">
        <v>1.4664821999999999E-3</v>
      </c>
      <c r="AN100" s="95">
        <v>1.7255977003</v>
      </c>
      <c r="AO100" s="95">
        <v>1.2329933955000001</v>
      </c>
      <c r="AP100" s="95">
        <v>2.4150067907000001</v>
      </c>
      <c r="AQ100" s="95">
        <v>0.95954311449999996</v>
      </c>
      <c r="AR100" s="95">
        <v>1.0093073399000001</v>
      </c>
      <c r="AS100" s="95">
        <v>0.70561520349999995</v>
      </c>
      <c r="AT100" s="95">
        <v>1.4437065716999999</v>
      </c>
      <c r="AU100" s="94" t="s">
        <v>28</v>
      </c>
      <c r="AV100" s="94" t="s">
        <v>28</v>
      </c>
      <c r="AW100" s="94" t="s">
        <v>28</v>
      </c>
      <c r="AX100" s="94" t="s">
        <v>28</v>
      </c>
      <c r="AY100" s="94" t="s">
        <v>228</v>
      </c>
      <c r="AZ100" s="94" t="s">
        <v>28</v>
      </c>
      <c r="BA100" s="94" t="s">
        <v>28</v>
      </c>
      <c r="BB100" s="94" t="s">
        <v>28</v>
      </c>
      <c r="BC100" s="106" t="s">
        <v>264</v>
      </c>
      <c r="BD100" s="107">
        <v>89</v>
      </c>
      <c r="BE100" s="107">
        <v>89</v>
      </c>
      <c r="BF100" s="107">
        <v>131</v>
      </c>
    </row>
    <row r="101" spans="1:93" x14ac:dyDescent="0.3">
      <c r="A101" s="9"/>
      <c r="B101" t="s">
        <v>152</v>
      </c>
      <c r="C101" s="94">
        <v>34</v>
      </c>
      <c r="D101" s="104">
        <v>939</v>
      </c>
      <c r="E101" s="105">
        <v>3.6361452099999997E-2</v>
      </c>
      <c r="F101" s="95">
        <v>2.46682067E-2</v>
      </c>
      <c r="G101" s="95">
        <v>5.3597540300000003E-2</v>
      </c>
      <c r="H101" s="95">
        <v>5.4700182999999998E-7</v>
      </c>
      <c r="I101" s="97">
        <v>3.6208732700000003E-2</v>
      </c>
      <c r="J101" s="95">
        <v>2.5872206200000001E-2</v>
      </c>
      <c r="K101" s="95">
        <v>5.0674933200000001E-2</v>
      </c>
      <c r="L101" s="95">
        <v>0.37098646880000002</v>
      </c>
      <c r="M101" s="95">
        <v>0.25168331710000003</v>
      </c>
      <c r="N101" s="95">
        <v>0.5468418075</v>
      </c>
      <c r="O101" s="104">
        <v>32</v>
      </c>
      <c r="P101" s="104">
        <v>926</v>
      </c>
      <c r="Q101" s="105">
        <v>3.6602898199999997E-2</v>
      </c>
      <c r="R101" s="95">
        <v>2.45581351E-2</v>
      </c>
      <c r="S101" s="95">
        <v>5.4555126299999999E-2</v>
      </c>
      <c r="T101" s="95">
        <v>2.2581752000000001E-6</v>
      </c>
      <c r="U101" s="97">
        <v>3.4557235399999997E-2</v>
      </c>
      <c r="V101" s="95">
        <v>2.4438041399999999E-2</v>
      </c>
      <c r="W101" s="95">
        <v>4.8866539700000003E-2</v>
      </c>
      <c r="X101" s="95">
        <v>0.38179341059999999</v>
      </c>
      <c r="Y101" s="95">
        <v>0.2561582442</v>
      </c>
      <c r="Z101" s="95">
        <v>0.56904749960000001</v>
      </c>
      <c r="AA101" s="104">
        <v>61</v>
      </c>
      <c r="AB101" s="104">
        <v>966</v>
      </c>
      <c r="AC101" s="105">
        <v>6.9197905700000006E-2</v>
      </c>
      <c r="AD101" s="95">
        <v>5.0371206500000001E-2</v>
      </c>
      <c r="AE101" s="95">
        <v>9.5061255900000002E-2</v>
      </c>
      <c r="AF101" s="95">
        <v>1.2930818E-3</v>
      </c>
      <c r="AG101" s="97">
        <v>6.3146997900000001E-2</v>
      </c>
      <c r="AH101" s="95">
        <v>4.9132347899999998E-2</v>
      </c>
      <c r="AI101" s="95">
        <v>8.1159226299999998E-2</v>
      </c>
      <c r="AJ101" s="95">
        <v>0.59374994069999998</v>
      </c>
      <c r="AK101" s="95">
        <v>0.43220817989999999</v>
      </c>
      <c r="AL101" s="95">
        <v>0.81566941209999999</v>
      </c>
      <c r="AM101" s="95">
        <v>8.8651719999999993E-3</v>
      </c>
      <c r="AN101" s="95">
        <v>1.8905034581</v>
      </c>
      <c r="AO101" s="95">
        <v>1.1734253015</v>
      </c>
      <c r="AP101" s="95">
        <v>3.0457868267000001</v>
      </c>
      <c r="AQ101" s="95">
        <v>0.98032042990000001</v>
      </c>
      <c r="AR101" s="95">
        <v>1.0066401665</v>
      </c>
      <c r="AS101" s="95">
        <v>0.59497191589999998</v>
      </c>
      <c r="AT101" s="95">
        <v>1.7031466489</v>
      </c>
      <c r="AU101" s="94">
        <v>1</v>
      </c>
      <c r="AV101" s="94">
        <v>2</v>
      </c>
      <c r="AW101" s="94">
        <v>3</v>
      </c>
      <c r="AX101" s="94" t="s">
        <v>28</v>
      </c>
      <c r="AY101" s="94" t="s">
        <v>28</v>
      </c>
      <c r="AZ101" s="94" t="s">
        <v>28</v>
      </c>
      <c r="BA101" s="94" t="s">
        <v>28</v>
      </c>
      <c r="BB101" s="94" t="s">
        <v>28</v>
      </c>
      <c r="BC101" s="106" t="s">
        <v>229</v>
      </c>
      <c r="BD101" s="107">
        <v>34</v>
      </c>
      <c r="BE101" s="107">
        <v>32</v>
      </c>
      <c r="BF101" s="107">
        <v>61</v>
      </c>
    </row>
    <row r="102" spans="1:93" x14ac:dyDescent="0.3">
      <c r="A102" s="9"/>
      <c r="B102" t="s">
        <v>153</v>
      </c>
      <c r="C102" s="94">
        <v>150</v>
      </c>
      <c r="D102" s="104">
        <v>1102</v>
      </c>
      <c r="E102" s="105">
        <v>0.11871855069999999</v>
      </c>
      <c r="F102" s="95">
        <v>9.2533353900000004E-2</v>
      </c>
      <c r="G102" s="95">
        <v>0.1523136652</v>
      </c>
      <c r="H102" s="95">
        <v>0.13169110570000001</v>
      </c>
      <c r="I102" s="97">
        <v>0.1361161525</v>
      </c>
      <c r="J102" s="95">
        <v>0.1159870091</v>
      </c>
      <c r="K102" s="95">
        <v>0.15973863890000001</v>
      </c>
      <c r="L102" s="95">
        <v>1.2112545929</v>
      </c>
      <c r="M102" s="95">
        <v>0.944093819</v>
      </c>
      <c r="N102" s="95">
        <v>1.5540168352999999</v>
      </c>
      <c r="O102" s="104">
        <v>121</v>
      </c>
      <c r="P102" s="104">
        <v>1083</v>
      </c>
      <c r="Q102" s="105">
        <v>0.1056971273</v>
      </c>
      <c r="R102" s="95">
        <v>8.1533931099999998E-2</v>
      </c>
      <c r="S102" s="95">
        <v>0.1370212693</v>
      </c>
      <c r="T102" s="95">
        <v>0.46124360289999999</v>
      </c>
      <c r="U102" s="97">
        <v>0.1117266851</v>
      </c>
      <c r="V102" s="95">
        <v>9.3492108700000007E-2</v>
      </c>
      <c r="W102" s="95">
        <v>0.13351770909999999</v>
      </c>
      <c r="X102" s="95">
        <v>1.1024937552</v>
      </c>
      <c r="Y102" s="95">
        <v>0.85045499479999997</v>
      </c>
      <c r="Z102" s="95">
        <v>1.4292261056</v>
      </c>
      <c r="AA102" s="104">
        <v>139</v>
      </c>
      <c r="AB102" s="104">
        <v>1019</v>
      </c>
      <c r="AC102" s="105">
        <v>0.1316551919</v>
      </c>
      <c r="AD102" s="95">
        <v>0.1027872187</v>
      </c>
      <c r="AE102" s="95">
        <v>0.16863078679999999</v>
      </c>
      <c r="AF102" s="95">
        <v>0.33435394889999998</v>
      </c>
      <c r="AG102" s="97">
        <v>0.13640824339999999</v>
      </c>
      <c r="AH102" s="95">
        <v>0.1155161334</v>
      </c>
      <c r="AI102" s="95">
        <v>0.16107887539999999</v>
      </c>
      <c r="AJ102" s="95">
        <v>1.1296622575999999</v>
      </c>
      <c r="AK102" s="95">
        <v>0.88196173499999997</v>
      </c>
      <c r="AL102" s="95">
        <v>1.4469299126999999</v>
      </c>
      <c r="AM102" s="95">
        <v>0.1656148559</v>
      </c>
      <c r="AN102" s="95">
        <v>1.2455891207000001</v>
      </c>
      <c r="AO102" s="95">
        <v>0.91315794380000004</v>
      </c>
      <c r="AP102" s="95">
        <v>1.6990404213999999</v>
      </c>
      <c r="AQ102" s="95">
        <v>0.46337966850000001</v>
      </c>
      <c r="AR102" s="95">
        <v>0.89031686030000001</v>
      </c>
      <c r="AS102" s="95">
        <v>0.65265873050000001</v>
      </c>
      <c r="AT102" s="95">
        <v>1.2145154498999999</v>
      </c>
      <c r="AU102" s="94" t="s">
        <v>28</v>
      </c>
      <c r="AV102" s="94" t="s">
        <v>28</v>
      </c>
      <c r="AW102" s="94" t="s">
        <v>28</v>
      </c>
      <c r="AX102" s="94" t="s">
        <v>28</v>
      </c>
      <c r="AY102" s="94" t="s">
        <v>28</v>
      </c>
      <c r="AZ102" s="94" t="s">
        <v>28</v>
      </c>
      <c r="BA102" s="94" t="s">
        <v>28</v>
      </c>
      <c r="BB102" s="94" t="s">
        <v>28</v>
      </c>
      <c r="BC102" s="106" t="s">
        <v>28</v>
      </c>
      <c r="BD102" s="107">
        <v>150</v>
      </c>
      <c r="BE102" s="107">
        <v>121</v>
      </c>
      <c r="BF102" s="107">
        <v>139</v>
      </c>
    </row>
    <row r="103" spans="1:93" x14ac:dyDescent="0.3">
      <c r="A103" s="9"/>
      <c r="B103" t="s">
        <v>110</v>
      </c>
      <c r="C103" s="94">
        <v>53</v>
      </c>
      <c r="D103" s="104">
        <v>1287</v>
      </c>
      <c r="E103" s="105">
        <v>4.1198988200000002E-2</v>
      </c>
      <c r="F103" s="95">
        <v>2.9564330900000001E-2</v>
      </c>
      <c r="G103" s="95">
        <v>5.7412313399999998E-2</v>
      </c>
      <c r="H103" s="95">
        <v>3.0737250999999998E-7</v>
      </c>
      <c r="I103" s="97">
        <v>4.1181041199999997E-2</v>
      </c>
      <c r="J103" s="95">
        <v>3.14612373E-2</v>
      </c>
      <c r="K103" s="95">
        <v>5.3903733500000002E-2</v>
      </c>
      <c r="L103" s="95">
        <v>0.42034259509999999</v>
      </c>
      <c r="M103" s="95">
        <v>0.30163720290000001</v>
      </c>
      <c r="N103" s="95">
        <v>0.58576294809999996</v>
      </c>
      <c r="O103" s="104">
        <v>46</v>
      </c>
      <c r="P103" s="104">
        <v>1366</v>
      </c>
      <c r="Q103" s="105">
        <v>3.4308948499999999E-2</v>
      </c>
      <c r="R103" s="95">
        <v>2.4198711099999999E-2</v>
      </c>
      <c r="S103" s="95">
        <v>4.8643249800000003E-2</v>
      </c>
      <c r="T103" s="95">
        <v>7.9668195999999999E-9</v>
      </c>
      <c r="U103" s="97">
        <v>3.3674963400000001E-2</v>
      </c>
      <c r="V103" s="95">
        <v>2.5223439800000001E-2</v>
      </c>
      <c r="W103" s="95">
        <v>4.4958307500000003E-2</v>
      </c>
      <c r="X103" s="95">
        <v>0.35786593639999997</v>
      </c>
      <c r="Y103" s="95">
        <v>0.25240920449999998</v>
      </c>
      <c r="Z103" s="95">
        <v>0.50738256049999997</v>
      </c>
      <c r="AA103" s="104">
        <v>70</v>
      </c>
      <c r="AB103" s="104">
        <v>1244</v>
      </c>
      <c r="AC103" s="105">
        <v>6.0915060700000002E-2</v>
      </c>
      <c r="AD103" s="95">
        <v>4.4833467299999999E-2</v>
      </c>
      <c r="AE103" s="95">
        <v>8.2765060200000004E-2</v>
      </c>
      <c r="AF103" s="95">
        <v>3.3476499999999997E-5</v>
      </c>
      <c r="AG103" s="97">
        <v>5.6270096499999998E-2</v>
      </c>
      <c r="AH103" s="95">
        <v>4.4518407000000003E-2</v>
      </c>
      <c r="AI103" s="95">
        <v>7.1123923000000006E-2</v>
      </c>
      <c r="AJ103" s="95">
        <v>0.52267931079999996</v>
      </c>
      <c r="AK103" s="95">
        <v>0.38469182369999999</v>
      </c>
      <c r="AL103" s="95">
        <v>0.71016238220000005</v>
      </c>
      <c r="AM103" s="95">
        <v>8.5779176999999998E-3</v>
      </c>
      <c r="AN103" s="95">
        <v>1.7754860863999999</v>
      </c>
      <c r="AO103" s="95">
        <v>1.1571960773000001</v>
      </c>
      <c r="AP103" s="95">
        <v>2.7241285247999998</v>
      </c>
      <c r="AQ103" s="95">
        <v>0.42105681379999998</v>
      </c>
      <c r="AR103" s="95">
        <v>0.83276191909999997</v>
      </c>
      <c r="AS103" s="95">
        <v>0.53322580959999999</v>
      </c>
      <c r="AT103" s="95">
        <v>1.3005604782</v>
      </c>
      <c r="AU103" s="94">
        <v>1</v>
      </c>
      <c r="AV103" s="94">
        <v>2</v>
      </c>
      <c r="AW103" s="94">
        <v>3</v>
      </c>
      <c r="AX103" s="94" t="s">
        <v>28</v>
      </c>
      <c r="AY103" s="94" t="s">
        <v>28</v>
      </c>
      <c r="AZ103" s="94" t="s">
        <v>28</v>
      </c>
      <c r="BA103" s="94" t="s">
        <v>28</v>
      </c>
      <c r="BB103" s="94" t="s">
        <v>28</v>
      </c>
      <c r="BC103" s="106" t="s">
        <v>229</v>
      </c>
      <c r="BD103" s="107">
        <v>53</v>
      </c>
      <c r="BE103" s="107">
        <v>46</v>
      </c>
      <c r="BF103" s="107">
        <v>70</v>
      </c>
    </row>
    <row r="104" spans="1:93" x14ac:dyDescent="0.3">
      <c r="A104" s="9"/>
      <c r="B104" t="s">
        <v>111</v>
      </c>
      <c r="C104" s="94">
        <v>40</v>
      </c>
      <c r="D104" s="104">
        <v>1216</v>
      </c>
      <c r="E104" s="105">
        <v>3.2840816799999999E-2</v>
      </c>
      <c r="F104" s="95">
        <v>2.2777141399999999E-2</v>
      </c>
      <c r="G104" s="95">
        <v>4.73509482E-2</v>
      </c>
      <c r="H104" s="95">
        <v>4.7196495000000002E-9</v>
      </c>
      <c r="I104" s="97">
        <v>3.2894736799999998E-2</v>
      </c>
      <c r="J104" s="95">
        <v>2.41290173E-2</v>
      </c>
      <c r="K104" s="95">
        <v>4.4844914200000002E-2</v>
      </c>
      <c r="L104" s="95">
        <v>0.33506633870000002</v>
      </c>
      <c r="M104" s="95">
        <v>0.2323892686</v>
      </c>
      <c r="N104" s="95">
        <v>0.48310944810000001</v>
      </c>
      <c r="O104" s="104">
        <v>48</v>
      </c>
      <c r="P104" s="104">
        <v>1322</v>
      </c>
      <c r="Q104" s="105">
        <v>3.7875049700000003E-2</v>
      </c>
      <c r="R104" s="95">
        <v>2.6814654600000001E-2</v>
      </c>
      <c r="S104" s="95">
        <v>5.3497589700000001E-2</v>
      </c>
      <c r="T104" s="95">
        <v>1.3583085000000001E-7</v>
      </c>
      <c r="U104" s="97">
        <v>3.6308623300000002E-2</v>
      </c>
      <c r="V104" s="95">
        <v>2.7362099800000001E-2</v>
      </c>
      <c r="W104" s="95">
        <v>4.8180371299999997E-2</v>
      </c>
      <c r="X104" s="95">
        <v>0.39506282539999998</v>
      </c>
      <c r="Y104" s="95">
        <v>0.27969529529999998</v>
      </c>
      <c r="Z104" s="95">
        <v>0.55801666559999996</v>
      </c>
      <c r="AA104" s="104">
        <v>88</v>
      </c>
      <c r="AB104" s="104">
        <v>1256</v>
      </c>
      <c r="AC104" s="105">
        <v>7.6759859900000005E-2</v>
      </c>
      <c r="AD104" s="95">
        <v>5.7719196799999997E-2</v>
      </c>
      <c r="AE104" s="95">
        <v>0.10208174070000001</v>
      </c>
      <c r="AF104" s="95">
        <v>4.0938499999999996E-3</v>
      </c>
      <c r="AG104" s="97">
        <v>7.0063694300000007E-2</v>
      </c>
      <c r="AH104" s="95">
        <v>5.6853164599999999E-2</v>
      </c>
      <c r="AI104" s="95">
        <v>8.6343852499999998E-2</v>
      </c>
      <c r="AJ104" s="95">
        <v>0.65863499430000005</v>
      </c>
      <c r="AK104" s="95">
        <v>0.4952573254</v>
      </c>
      <c r="AL104" s="95">
        <v>0.87590840869999997</v>
      </c>
      <c r="AM104" s="95">
        <v>7.2701370000000001E-4</v>
      </c>
      <c r="AN104" s="95">
        <v>2.0266603071999998</v>
      </c>
      <c r="AO104" s="95">
        <v>1.3453789011999999</v>
      </c>
      <c r="AP104" s="95">
        <v>3.0529332644</v>
      </c>
      <c r="AQ104" s="95">
        <v>0.55108984250000004</v>
      </c>
      <c r="AR104" s="95">
        <v>1.1532919532000001</v>
      </c>
      <c r="AS104" s="95">
        <v>0.72159547899999998</v>
      </c>
      <c r="AT104" s="95">
        <v>1.8432520269999999</v>
      </c>
      <c r="AU104" s="94">
        <v>1</v>
      </c>
      <c r="AV104" s="94">
        <v>2</v>
      </c>
      <c r="AW104" s="94">
        <v>3</v>
      </c>
      <c r="AX104" s="94" t="s">
        <v>28</v>
      </c>
      <c r="AY104" s="94" t="s">
        <v>228</v>
      </c>
      <c r="AZ104" s="94" t="s">
        <v>28</v>
      </c>
      <c r="BA104" s="94" t="s">
        <v>28</v>
      </c>
      <c r="BB104" s="94" t="s">
        <v>28</v>
      </c>
      <c r="BC104" s="106" t="s">
        <v>436</v>
      </c>
      <c r="BD104" s="107">
        <v>40</v>
      </c>
      <c r="BE104" s="107">
        <v>48</v>
      </c>
      <c r="BF104" s="107">
        <v>88</v>
      </c>
    </row>
    <row r="105" spans="1:93" x14ac:dyDescent="0.3">
      <c r="A105" s="9"/>
      <c r="B105" s="3" t="s">
        <v>167</v>
      </c>
      <c r="C105" s="100">
        <v>0</v>
      </c>
      <c r="D105" s="101">
        <v>60</v>
      </c>
      <c r="E105" s="96">
        <v>2.7852138000000001E-9</v>
      </c>
      <c r="F105" s="102">
        <v>0</v>
      </c>
      <c r="G105" s="102" t="s">
        <v>28</v>
      </c>
      <c r="H105" s="102">
        <v>0.99422919610000005</v>
      </c>
      <c r="I105" s="103">
        <v>1.8836077999999999E-8</v>
      </c>
      <c r="J105" s="102">
        <v>0</v>
      </c>
      <c r="K105" s="102" t="s">
        <v>447</v>
      </c>
      <c r="L105" s="102">
        <v>2.8416813999999999E-8</v>
      </c>
      <c r="M105" s="102">
        <v>0</v>
      </c>
      <c r="N105" s="102" t="s">
        <v>447</v>
      </c>
      <c r="O105" s="101">
        <v>8</v>
      </c>
      <c r="P105" s="101">
        <v>35</v>
      </c>
      <c r="Q105" s="96">
        <v>0.19862068860000001</v>
      </c>
      <c r="R105" s="102">
        <v>9.64035538E-2</v>
      </c>
      <c r="S105" s="102">
        <v>0.40921912510000003</v>
      </c>
      <c r="T105" s="102">
        <v>4.82698139E-2</v>
      </c>
      <c r="U105" s="103">
        <v>0.22857142859999999</v>
      </c>
      <c r="V105" s="102">
        <v>0.1143080329</v>
      </c>
      <c r="W105" s="102">
        <v>0.45705360029999997</v>
      </c>
      <c r="X105" s="102">
        <v>2.0717504286000001</v>
      </c>
      <c r="Y105" s="102">
        <v>1.0055553897</v>
      </c>
      <c r="Z105" s="102">
        <v>4.2684370071000002</v>
      </c>
      <c r="AA105" s="101">
        <v>10</v>
      </c>
      <c r="AB105" s="101">
        <v>24</v>
      </c>
      <c r="AC105" s="96">
        <v>0.3989434033</v>
      </c>
      <c r="AD105" s="102">
        <v>0.20795107530000001</v>
      </c>
      <c r="AE105" s="102">
        <v>0.76535232549999999</v>
      </c>
      <c r="AF105" s="102">
        <v>2.1400689999999999E-4</v>
      </c>
      <c r="AG105" s="103">
        <v>0.41666666670000002</v>
      </c>
      <c r="AH105" s="102">
        <v>0.2241894626</v>
      </c>
      <c r="AI105" s="102">
        <v>0.77439460859999998</v>
      </c>
      <c r="AJ105" s="102">
        <v>3.4231183678999999</v>
      </c>
      <c r="AK105" s="102">
        <v>1.7843161196999999</v>
      </c>
      <c r="AL105" s="102">
        <v>6.5670758849000004</v>
      </c>
      <c r="AM105" s="102">
        <v>0.15292509879999999</v>
      </c>
      <c r="AN105" s="102">
        <v>2.0085692283999999</v>
      </c>
      <c r="AO105" s="102">
        <v>0.77185978600000005</v>
      </c>
      <c r="AP105" s="102">
        <v>5.2267917290000003</v>
      </c>
      <c r="AQ105" s="102">
        <v>0.99399463330000004</v>
      </c>
      <c r="AR105" s="102">
        <v>71312547.664000005</v>
      </c>
      <c r="AS105" s="102" t="s">
        <v>28</v>
      </c>
      <c r="AT105" s="102" t="s">
        <v>28</v>
      </c>
      <c r="AU105" s="100" t="s">
        <v>28</v>
      </c>
      <c r="AV105" s="100" t="s">
        <v>28</v>
      </c>
      <c r="AW105" s="100">
        <v>3</v>
      </c>
      <c r="AX105" s="100" t="s">
        <v>28</v>
      </c>
      <c r="AY105" s="100" t="s">
        <v>28</v>
      </c>
      <c r="AZ105" s="100" t="s">
        <v>28</v>
      </c>
      <c r="BA105" s="100" t="s">
        <v>28</v>
      </c>
      <c r="BB105" s="100" t="s">
        <v>28</v>
      </c>
      <c r="BC105" s="98">
        <v>-3</v>
      </c>
      <c r="BD105" s="99">
        <v>0</v>
      </c>
      <c r="BE105" s="99">
        <v>8</v>
      </c>
      <c r="BF105" s="99">
        <v>10</v>
      </c>
      <c r="CO105" s="4"/>
    </row>
    <row r="106" spans="1:93" x14ac:dyDescent="0.3">
      <c r="A106" s="9"/>
      <c r="B106" t="s">
        <v>115</v>
      </c>
      <c r="C106" s="94">
        <v>229</v>
      </c>
      <c r="D106" s="104">
        <v>2439</v>
      </c>
      <c r="E106" s="105">
        <v>8.6875907200000005E-2</v>
      </c>
      <c r="F106" s="95">
        <v>6.9232358600000002E-2</v>
      </c>
      <c r="G106" s="95">
        <v>0.1090158331</v>
      </c>
      <c r="H106" s="95">
        <v>0.29769702850000002</v>
      </c>
      <c r="I106" s="97">
        <v>9.3890938899999998E-2</v>
      </c>
      <c r="J106" s="95">
        <v>8.2484947200000006E-2</v>
      </c>
      <c r="K106" s="95">
        <v>0.10687414739999999</v>
      </c>
      <c r="L106" s="95">
        <v>0.88637235690000005</v>
      </c>
      <c r="M106" s="95">
        <v>0.70635980499999995</v>
      </c>
      <c r="N106" s="95">
        <v>1.1122602807999999</v>
      </c>
      <c r="O106" s="104">
        <v>196</v>
      </c>
      <c r="P106" s="104">
        <v>2195</v>
      </c>
      <c r="Q106" s="105">
        <v>8.6742617300000005E-2</v>
      </c>
      <c r="R106" s="95">
        <v>6.8715956300000006E-2</v>
      </c>
      <c r="S106" s="95">
        <v>0.10949831829999999</v>
      </c>
      <c r="T106" s="95">
        <v>0.39989853920000001</v>
      </c>
      <c r="U106" s="97">
        <v>8.9293849699999997E-2</v>
      </c>
      <c r="V106" s="95">
        <v>7.7628543300000005E-2</v>
      </c>
      <c r="W106" s="95">
        <v>0.1027121114</v>
      </c>
      <c r="X106" s="95">
        <v>0.904785175</v>
      </c>
      <c r="Y106" s="95">
        <v>0.71675469869999997</v>
      </c>
      <c r="Z106" s="95">
        <v>1.1421427923</v>
      </c>
      <c r="AA106" s="104">
        <v>205</v>
      </c>
      <c r="AB106" s="104">
        <v>1798</v>
      </c>
      <c r="AC106" s="105">
        <v>0.11359082299999999</v>
      </c>
      <c r="AD106" s="95">
        <v>9.0223117500000005E-2</v>
      </c>
      <c r="AE106" s="95">
        <v>0.143010743</v>
      </c>
      <c r="AF106" s="95">
        <v>0.82711393619999996</v>
      </c>
      <c r="AG106" s="97">
        <v>0.1140155729</v>
      </c>
      <c r="AH106" s="95">
        <v>9.9429139099999994E-2</v>
      </c>
      <c r="AI106" s="95">
        <v>0.13074186269999999</v>
      </c>
      <c r="AJ106" s="95">
        <v>0.97466164209999995</v>
      </c>
      <c r="AK106" s="95">
        <v>0.77415595339999999</v>
      </c>
      <c r="AL106" s="95">
        <v>1.2270981219999999</v>
      </c>
      <c r="AM106" s="95">
        <v>5.3752008599999998E-2</v>
      </c>
      <c r="AN106" s="95">
        <v>1.3095157438</v>
      </c>
      <c r="AO106" s="95">
        <v>0.9956567717</v>
      </c>
      <c r="AP106" s="95">
        <v>1.7223118770000001</v>
      </c>
      <c r="AQ106" s="95">
        <v>0.99110161939999997</v>
      </c>
      <c r="AR106" s="95">
        <v>0.99846574349999995</v>
      </c>
      <c r="AS106" s="95">
        <v>0.76233346300000004</v>
      </c>
      <c r="AT106" s="95">
        <v>1.30773984</v>
      </c>
      <c r="AU106" s="94" t="s">
        <v>28</v>
      </c>
      <c r="AV106" s="94" t="s">
        <v>28</v>
      </c>
      <c r="AW106" s="94" t="s">
        <v>28</v>
      </c>
      <c r="AX106" s="94" t="s">
        <v>28</v>
      </c>
      <c r="AY106" s="94" t="s">
        <v>28</v>
      </c>
      <c r="AZ106" s="94" t="s">
        <v>28</v>
      </c>
      <c r="BA106" s="94" t="s">
        <v>28</v>
      </c>
      <c r="BB106" s="94" t="s">
        <v>28</v>
      </c>
      <c r="BC106" s="106" t="s">
        <v>28</v>
      </c>
      <c r="BD106" s="107">
        <v>229</v>
      </c>
      <c r="BE106" s="107">
        <v>196</v>
      </c>
      <c r="BF106" s="107">
        <v>205</v>
      </c>
    </row>
    <row r="107" spans="1:93" x14ac:dyDescent="0.3">
      <c r="A107" s="9"/>
      <c r="B107" t="s">
        <v>116</v>
      </c>
      <c r="C107" s="94">
        <v>298</v>
      </c>
      <c r="D107" s="104">
        <v>2335</v>
      </c>
      <c r="E107" s="105">
        <v>0.1140608122</v>
      </c>
      <c r="F107" s="95">
        <v>9.1512667800000003E-2</v>
      </c>
      <c r="G107" s="95">
        <v>0.14216467720000001</v>
      </c>
      <c r="H107" s="95">
        <v>0.17723224779999999</v>
      </c>
      <c r="I107" s="97">
        <v>0.1276231263</v>
      </c>
      <c r="J107" s="95">
        <v>0.1139254093</v>
      </c>
      <c r="K107" s="95">
        <v>0.1429677758</v>
      </c>
      <c r="L107" s="95">
        <v>1.1637328939</v>
      </c>
      <c r="M107" s="95">
        <v>0.93368002260000005</v>
      </c>
      <c r="N107" s="95">
        <v>1.4504693422999999</v>
      </c>
      <c r="O107" s="104">
        <v>266</v>
      </c>
      <c r="P107" s="104">
        <v>2318</v>
      </c>
      <c r="Q107" s="105">
        <v>0.1054481233</v>
      </c>
      <c r="R107" s="95">
        <v>8.4431035599999996E-2</v>
      </c>
      <c r="S107" s="95">
        <v>0.13169691250000001</v>
      </c>
      <c r="T107" s="95">
        <v>0.40115703959999999</v>
      </c>
      <c r="U107" s="97">
        <v>0.1147540984</v>
      </c>
      <c r="V107" s="95">
        <v>0.10176013859999999</v>
      </c>
      <c r="W107" s="95">
        <v>0.12940728339999999</v>
      </c>
      <c r="X107" s="95">
        <v>1.0998964719</v>
      </c>
      <c r="Y107" s="95">
        <v>0.88067378819999997</v>
      </c>
      <c r="Z107" s="95">
        <v>1.3736894014000001</v>
      </c>
      <c r="AA107" s="104">
        <v>285</v>
      </c>
      <c r="AB107" s="104">
        <v>1863</v>
      </c>
      <c r="AC107" s="105">
        <v>0.14340187779999999</v>
      </c>
      <c r="AD107" s="95">
        <v>0.1154375477</v>
      </c>
      <c r="AE107" s="95">
        <v>0.17814046610000001</v>
      </c>
      <c r="AF107" s="95">
        <v>6.0960050500000001E-2</v>
      </c>
      <c r="AG107" s="97">
        <v>0.152979066</v>
      </c>
      <c r="AH107" s="95">
        <v>0.13621068510000001</v>
      </c>
      <c r="AI107" s="95">
        <v>0.1718117388</v>
      </c>
      <c r="AJ107" s="95">
        <v>1.2304542389999999</v>
      </c>
      <c r="AK107" s="95">
        <v>0.99050739139999999</v>
      </c>
      <c r="AL107" s="95">
        <v>1.528527346</v>
      </c>
      <c r="AM107" s="95">
        <v>1.7462830299999999E-2</v>
      </c>
      <c r="AN107" s="95">
        <v>1.3599282115</v>
      </c>
      <c r="AO107" s="95">
        <v>1.0553981745000001</v>
      </c>
      <c r="AP107" s="95">
        <v>1.7523289172000001</v>
      </c>
      <c r="AQ107" s="95">
        <v>0.5458389857</v>
      </c>
      <c r="AR107" s="95">
        <v>0.92449037779999998</v>
      </c>
      <c r="AS107" s="95">
        <v>0.71656873489999995</v>
      </c>
      <c r="AT107" s="95">
        <v>1.1927431619</v>
      </c>
      <c r="AU107" s="94" t="s">
        <v>28</v>
      </c>
      <c r="AV107" s="94" t="s">
        <v>28</v>
      </c>
      <c r="AW107" s="94" t="s">
        <v>28</v>
      </c>
      <c r="AX107" s="94" t="s">
        <v>28</v>
      </c>
      <c r="AY107" s="94" t="s">
        <v>28</v>
      </c>
      <c r="AZ107" s="94" t="s">
        <v>28</v>
      </c>
      <c r="BA107" s="94" t="s">
        <v>28</v>
      </c>
      <c r="BB107" s="94" t="s">
        <v>28</v>
      </c>
      <c r="BC107" s="106" t="s">
        <v>28</v>
      </c>
      <c r="BD107" s="107">
        <v>298</v>
      </c>
      <c r="BE107" s="107">
        <v>266</v>
      </c>
      <c r="BF107" s="107">
        <v>285</v>
      </c>
    </row>
    <row r="108" spans="1:93" x14ac:dyDescent="0.3">
      <c r="A108" s="9"/>
      <c r="B108" t="s">
        <v>117</v>
      </c>
      <c r="C108" s="94">
        <v>199</v>
      </c>
      <c r="D108" s="104">
        <v>1945</v>
      </c>
      <c r="E108" s="105">
        <v>8.9848196699999994E-2</v>
      </c>
      <c r="F108" s="95">
        <v>7.1026591799999997E-2</v>
      </c>
      <c r="G108" s="95">
        <v>0.1136574097</v>
      </c>
      <c r="H108" s="95">
        <v>0.46832479310000003</v>
      </c>
      <c r="I108" s="97">
        <v>0.10231362469999999</v>
      </c>
      <c r="J108" s="95">
        <v>8.9041689800000004E-2</v>
      </c>
      <c r="K108" s="95">
        <v>0.1175637819</v>
      </c>
      <c r="L108" s="95">
        <v>0.91669785579999996</v>
      </c>
      <c r="M108" s="95">
        <v>0.72466590109999995</v>
      </c>
      <c r="N108" s="95">
        <v>1.1596170835999999</v>
      </c>
      <c r="O108" s="104">
        <v>188</v>
      </c>
      <c r="P108" s="104">
        <v>2006</v>
      </c>
      <c r="Q108" s="105">
        <v>8.7323757599999996E-2</v>
      </c>
      <c r="R108" s="95">
        <v>6.8966969500000003E-2</v>
      </c>
      <c r="S108" s="95">
        <v>0.1105665319</v>
      </c>
      <c r="T108" s="95">
        <v>0.43802332329999999</v>
      </c>
      <c r="U108" s="97">
        <v>9.3718843499999996E-2</v>
      </c>
      <c r="V108" s="95">
        <v>8.1235651500000006E-2</v>
      </c>
      <c r="W108" s="95">
        <v>0.1081202829</v>
      </c>
      <c r="X108" s="95">
        <v>0.91084686810000004</v>
      </c>
      <c r="Y108" s="95">
        <v>0.71937293960000004</v>
      </c>
      <c r="Z108" s="95">
        <v>1.1532849949999999</v>
      </c>
      <c r="AA108" s="104">
        <v>206</v>
      </c>
      <c r="AB108" s="104">
        <v>1695</v>
      </c>
      <c r="AC108" s="105">
        <v>0.11811638720000001</v>
      </c>
      <c r="AD108" s="95">
        <v>9.3913711600000005E-2</v>
      </c>
      <c r="AE108" s="95">
        <v>0.1485563788</v>
      </c>
      <c r="AF108" s="95">
        <v>0.90878983280000003</v>
      </c>
      <c r="AG108" s="97">
        <v>0.1215339233</v>
      </c>
      <c r="AH108" s="95">
        <v>0.1060209023</v>
      </c>
      <c r="AI108" s="95">
        <v>0.13931681570000001</v>
      </c>
      <c r="AJ108" s="95">
        <v>1.0134930698</v>
      </c>
      <c r="AK108" s="95">
        <v>0.80582295280000005</v>
      </c>
      <c r="AL108" s="95">
        <v>1.274682235</v>
      </c>
      <c r="AM108" s="95">
        <v>3.1767838100000001E-2</v>
      </c>
      <c r="AN108" s="95">
        <v>1.352626026</v>
      </c>
      <c r="AO108" s="95">
        <v>1.0267043087000001</v>
      </c>
      <c r="AP108" s="95">
        <v>1.7820098257000001</v>
      </c>
      <c r="AQ108" s="95">
        <v>0.84139407779999997</v>
      </c>
      <c r="AR108" s="95">
        <v>0.97190328569999995</v>
      </c>
      <c r="AS108" s="95">
        <v>0.7351876692</v>
      </c>
      <c r="AT108" s="95">
        <v>1.2848365612999999</v>
      </c>
      <c r="AU108" s="94" t="s">
        <v>28</v>
      </c>
      <c r="AV108" s="94" t="s">
        <v>28</v>
      </c>
      <c r="AW108" s="94" t="s">
        <v>28</v>
      </c>
      <c r="AX108" s="94" t="s">
        <v>28</v>
      </c>
      <c r="AY108" s="94" t="s">
        <v>28</v>
      </c>
      <c r="AZ108" s="94" t="s">
        <v>28</v>
      </c>
      <c r="BA108" s="94" t="s">
        <v>28</v>
      </c>
      <c r="BB108" s="94" t="s">
        <v>28</v>
      </c>
      <c r="BC108" s="106" t="s">
        <v>28</v>
      </c>
      <c r="BD108" s="107">
        <v>199</v>
      </c>
      <c r="BE108" s="107">
        <v>188</v>
      </c>
      <c r="BF108" s="107">
        <v>206</v>
      </c>
    </row>
    <row r="109" spans="1:93" x14ac:dyDescent="0.3">
      <c r="A109" s="9"/>
      <c r="B109" t="s">
        <v>118</v>
      </c>
      <c r="C109" s="94">
        <v>307</v>
      </c>
      <c r="D109" s="104">
        <v>1439</v>
      </c>
      <c r="E109" s="105">
        <v>0.18325040379999999</v>
      </c>
      <c r="F109" s="95">
        <v>0.14636988240000001</v>
      </c>
      <c r="G109" s="95">
        <v>0.22942363490000001</v>
      </c>
      <c r="H109" s="95">
        <v>4.8209616000000003E-8</v>
      </c>
      <c r="I109" s="97">
        <v>0.21334259899999999</v>
      </c>
      <c r="J109" s="95">
        <v>0.19076422979999999</v>
      </c>
      <c r="K109" s="95">
        <v>0.23859328660000001</v>
      </c>
      <c r="L109" s="95">
        <v>1.8696563581000001</v>
      </c>
      <c r="M109" s="95">
        <v>1.4933739612000001</v>
      </c>
      <c r="N109" s="95">
        <v>2.3407498645000002</v>
      </c>
      <c r="O109" s="104">
        <v>291</v>
      </c>
      <c r="P109" s="104">
        <v>1483</v>
      </c>
      <c r="Q109" s="105">
        <v>0.17917807829999999</v>
      </c>
      <c r="R109" s="95">
        <v>0.14357776880000001</v>
      </c>
      <c r="S109" s="95">
        <v>0.22360553450000001</v>
      </c>
      <c r="T109" s="95">
        <v>3.1367725000000002E-8</v>
      </c>
      <c r="U109" s="97">
        <v>0.19622387050000001</v>
      </c>
      <c r="V109" s="95">
        <v>0.17492565939999999</v>
      </c>
      <c r="W109" s="95">
        <v>0.22011526209999999</v>
      </c>
      <c r="X109" s="95">
        <v>1.8689506268</v>
      </c>
      <c r="Y109" s="95">
        <v>1.497614907</v>
      </c>
      <c r="Z109" s="95">
        <v>2.33235956</v>
      </c>
      <c r="AA109" s="104">
        <v>228</v>
      </c>
      <c r="AB109" s="104">
        <v>1120</v>
      </c>
      <c r="AC109" s="105">
        <v>0.1874672258</v>
      </c>
      <c r="AD109" s="95">
        <v>0.14940185310000001</v>
      </c>
      <c r="AE109" s="95">
        <v>0.23523109</v>
      </c>
      <c r="AF109" s="95">
        <v>4.0467299999999998E-5</v>
      </c>
      <c r="AG109" s="97">
        <v>0.20357142859999999</v>
      </c>
      <c r="AH109" s="95">
        <v>0.1787905766</v>
      </c>
      <c r="AI109" s="95">
        <v>0.2317869729</v>
      </c>
      <c r="AJ109" s="95">
        <v>1.6085552457000001</v>
      </c>
      <c r="AK109" s="95">
        <v>1.2819367946</v>
      </c>
      <c r="AL109" s="95">
        <v>2.0183912258999999</v>
      </c>
      <c r="AM109" s="95">
        <v>0.73446919870000005</v>
      </c>
      <c r="AN109" s="95">
        <v>1.0462620628999999</v>
      </c>
      <c r="AO109" s="95">
        <v>0.80565564050000005</v>
      </c>
      <c r="AP109" s="95">
        <v>1.3587248064999999</v>
      </c>
      <c r="AQ109" s="95">
        <v>0.86433774279999998</v>
      </c>
      <c r="AR109" s="95">
        <v>0.97777726350000005</v>
      </c>
      <c r="AS109" s="95">
        <v>0.75557455419999997</v>
      </c>
      <c r="AT109" s="95">
        <v>1.2653263290000001</v>
      </c>
      <c r="AU109" s="94">
        <v>1</v>
      </c>
      <c r="AV109" s="94">
        <v>2</v>
      </c>
      <c r="AW109" s="94">
        <v>3</v>
      </c>
      <c r="AX109" s="94" t="s">
        <v>28</v>
      </c>
      <c r="AY109" s="94" t="s">
        <v>28</v>
      </c>
      <c r="AZ109" s="94" t="s">
        <v>28</v>
      </c>
      <c r="BA109" s="94" t="s">
        <v>28</v>
      </c>
      <c r="BB109" s="94" t="s">
        <v>28</v>
      </c>
      <c r="BC109" s="106" t="s">
        <v>229</v>
      </c>
      <c r="BD109" s="107">
        <v>307</v>
      </c>
      <c r="BE109" s="107">
        <v>291</v>
      </c>
      <c r="BF109" s="107">
        <v>228</v>
      </c>
      <c r="CO109" s="4"/>
    </row>
    <row r="110" spans="1:93" s="3" customFormat="1" x14ac:dyDescent="0.3">
      <c r="A110" s="9" t="s">
        <v>231</v>
      </c>
      <c r="B110" s="3" t="s">
        <v>200</v>
      </c>
      <c r="C110" s="100">
        <v>197</v>
      </c>
      <c r="D110" s="101">
        <v>4550</v>
      </c>
      <c r="E110" s="96">
        <v>4.1471464100000001E-2</v>
      </c>
      <c r="F110" s="102">
        <v>3.4778305199999998E-2</v>
      </c>
      <c r="G110" s="102">
        <v>4.9452735599999999E-2</v>
      </c>
      <c r="H110" s="102">
        <v>3.399403E-20</v>
      </c>
      <c r="I110" s="103">
        <v>4.3296703300000003E-2</v>
      </c>
      <c r="J110" s="102">
        <v>3.76538363E-2</v>
      </c>
      <c r="K110" s="102">
        <v>4.9785219700000001E-2</v>
      </c>
      <c r="L110" s="102">
        <v>0.43749455570000001</v>
      </c>
      <c r="M110" s="102">
        <v>0.36688647289999998</v>
      </c>
      <c r="N110" s="102">
        <v>0.52169131420000003</v>
      </c>
      <c r="O110" s="101">
        <v>203</v>
      </c>
      <c r="P110" s="101">
        <v>5262</v>
      </c>
      <c r="Q110" s="96">
        <v>3.7325926099999997E-2</v>
      </c>
      <c r="R110" s="102">
        <v>3.1355814400000001E-2</v>
      </c>
      <c r="S110" s="102">
        <v>4.4432740300000002E-2</v>
      </c>
      <c r="T110" s="102">
        <v>3.4685110000000002E-25</v>
      </c>
      <c r="U110" s="103">
        <v>3.8578487299999999E-2</v>
      </c>
      <c r="V110" s="102">
        <v>3.3620375399999999E-2</v>
      </c>
      <c r="W110" s="102">
        <v>4.42677889E-2</v>
      </c>
      <c r="X110" s="102">
        <v>0.39773726619999999</v>
      </c>
      <c r="Y110" s="102">
        <v>0.33412100389999999</v>
      </c>
      <c r="Z110" s="102">
        <v>0.47346599299999997</v>
      </c>
      <c r="AA110" s="101">
        <v>284</v>
      </c>
      <c r="AB110" s="101">
        <v>5313</v>
      </c>
      <c r="AC110" s="96">
        <v>5.4110761600000001E-2</v>
      </c>
      <c r="AD110" s="102">
        <v>4.6249568300000002E-2</v>
      </c>
      <c r="AE110" s="102">
        <v>6.3308148100000003E-2</v>
      </c>
      <c r="AF110" s="102">
        <v>9.7799040000000005E-22</v>
      </c>
      <c r="AG110" s="103">
        <v>5.3453792600000001E-2</v>
      </c>
      <c r="AH110" s="102">
        <v>4.75848829E-2</v>
      </c>
      <c r="AI110" s="102">
        <v>6.0046547700000001E-2</v>
      </c>
      <c r="AJ110" s="102">
        <v>0.46429528669999998</v>
      </c>
      <c r="AK110" s="102">
        <v>0.39684262320000002</v>
      </c>
      <c r="AL110" s="102">
        <v>0.54321310420000002</v>
      </c>
      <c r="AM110" s="102">
        <v>5.9823009999999998E-4</v>
      </c>
      <c r="AN110" s="102">
        <v>1.4496830275000001</v>
      </c>
      <c r="AO110" s="102">
        <v>1.1726909411999999</v>
      </c>
      <c r="AP110" s="102">
        <v>1.7921012317</v>
      </c>
      <c r="AQ110" s="102">
        <v>0.36110513230000002</v>
      </c>
      <c r="AR110" s="102">
        <v>0.90003878420000005</v>
      </c>
      <c r="AS110" s="102">
        <v>0.71796048290000003</v>
      </c>
      <c r="AT110" s="102">
        <v>1.1282930361000001</v>
      </c>
      <c r="AU110" s="100">
        <v>1</v>
      </c>
      <c r="AV110" s="100">
        <v>2</v>
      </c>
      <c r="AW110" s="100">
        <v>3</v>
      </c>
      <c r="AX110" s="100" t="s">
        <v>28</v>
      </c>
      <c r="AY110" s="100" t="s">
        <v>228</v>
      </c>
      <c r="AZ110" s="100" t="s">
        <v>28</v>
      </c>
      <c r="BA110" s="100" t="s">
        <v>28</v>
      </c>
      <c r="BB110" s="100" t="s">
        <v>28</v>
      </c>
      <c r="BC110" s="98" t="s">
        <v>436</v>
      </c>
      <c r="BD110" s="99">
        <v>197</v>
      </c>
      <c r="BE110" s="99">
        <v>203</v>
      </c>
      <c r="BF110" s="99">
        <v>284</v>
      </c>
      <c r="BG110" s="37"/>
      <c r="BH110" s="37"/>
      <c r="BI110" s="37"/>
      <c r="BJ110" s="37"/>
      <c r="BK110" s="37"/>
      <c r="BL110" s="37"/>
      <c r="BM110" s="37"/>
      <c r="BN110" s="37"/>
      <c r="BO110" s="37"/>
      <c r="BP110" s="37"/>
      <c r="BQ110" s="37"/>
      <c r="BR110" s="37"/>
      <c r="BS110" s="37"/>
      <c r="BT110" s="37"/>
      <c r="BU110" s="37"/>
      <c r="BV110" s="37"/>
      <c r="BW110" s="37"/>
    </row>
    <row r="111" spans="1:93" x14ac:dyDescent="0.3">
      <c r="A111" s="9"/>
      <c r="B111" t="s">
        <v>201</v>
      </c>
      <c r="C111" s="94">
        <v>141</v>
      </c>
      <c r="D111" s="104">
        <v>1763</v>
      </c>
      <c r="E111" s="105">
        <v>7.6856165399999996E-2</v>
      </c>
      <c r="F111" s="95">
        <v>6.3158948600000001E-2</v>
      </c>
      <c r="G111" s="95">
        <v>9.3523883599999996E-2</v>
      </c>
      <c r="H111" s="95">
        <v>3.62095942E-2</v>
      </c>
      <c r="I111" s="97">
        <v>7.9977311400000001E-2</v>
      </c>
      <c r="J111" s="95">
        <v>6.7808275400000007E-2</v>
      </c>
      <c r="K111" s="95">
        <v>9.4330231799999997E-2</v>
      </c>
      <c r="L111" s="95">
        <v>0.81077807729999996</v>
      </c>
      <c r="M111" s="95">
        <v>0.66628214740000002</v>
      </c>
      <c r="N111" s="95">
        <v>0.98661069229999998</v>
      </c>
      <c r="O111" s="104">
        <v>165</v>
      </c>
      <c r="P111" s="104">
        <v>1795</v>
      </c>
      <c r="Q111" s="105">
        <v>9.2707891700000003E-2</v>
      </c>
      <c r="R111" s="95">
        <v>7.69599755E-2</v>
      </c>
      <c r="S111" s="95">
        <v>0.1116782214</v>
      </c>
      <c r="T111" s="95">
        <v>0.89781538009999995</v>
      </c>
      <c r="U111" s="97">
        <v>9.1922005599999995E-2</v>
      </c>
      <c r="V111" s="95">
        <v>7.8913906199999995E-2</v>
      </c>
      <c r="W111" s="95">
        <v>0.1070743487</v>
      </c>
      <c r="X111" s="95">
        <v>0.9878759144</v>
      </c>
      <c r="Y111" s="95">
        <v>0.82006941119999999</v>
      </c>
      <c r="Z111" s="95">
        <v>1.1900197824000001</v>
      </c>
      <c r="AA111" s="104">
        <v>181</v>
      </c>
      <c r="AB111" s="104">
        <v>1797</v>
      </c>
      <c r="AC111" s="105">
        <v>0.10163829889999999</v>
      </c>
      <c r="AD111" s="95">
        <v>8.4882996899999993E-2</v>
      </c>
      <c r="AE111" s="95">
        <v>0.1217009786</v>
      </c>
      <c r="AF111" s="95">
        <v>0.1365206021</v>
      </c>
      <c r="AG111" s="97">
        <v>0.1007234279</v>
      </c>
      <c r="AH111" s="95">
        <v>8.7068524600000002E-2</v>
      </c>
      <c r="AI111" s="95">
        <v>0.1165198214</v>
      </c>
      <c r="AJ111" s="95">
        <v>0.87210347330000004</v>
      </c>
      <c r="AK111" s="95">
        <v>0.72833525629999996</v>
      </c>
      <c r="AL111" s="95">
        <v>1.0442505172000001</v>
      </c>
      <c r="AM111" s="95">
        <v>0.45056306759999998</v>
      </c>
      <c r="AN111" s="95">
        <v>1.0963284465000001</v>
      </c>
      <c r="AO111" s="95">
        <v>0.8633434404</v>
      </c>
      <c r="AP111" s="95">
        <v>1.3921876351</v>
      </c>
      <c r="AQ111" s="95">
        <v>0.14290071200000001</v>
      </c>
      <c r="AR111" s="95">
        <v>1.2062518503999999</v>
      </c>
      <c r="AS111" s="95">
        <v>0.93862240919999995</v>
      </c>
      <c r="AT111" s="95">
        <v>1.5501904839</v>
      </c>
      <c r="AU111" s="94" t="s">
        <v>28</v>
      </c>
      <c r="AV111" s="94" t="s">
        <v>28</v>
      </c>
      <c r="AW111" s="94" t="s">
        <v>28</v>
      </c>
      <c r="AX111" s="94" t="s">
        <v>28</v>
      </c>
      <c r="AY111" s="94" t="s">
        <v>28</v>
      </c>
      <c r="AZ111" s="94" t="s">
        <v>28</v>
      </c>
      <c r="BA111" s="94" t="s">
        <v>28</v>
      </c>
      <c r="BB111" s="94" t="s">
        <v>28</v>
      </c>
      <c r="BC111" s="106" t="s">
        <v>28</v>
      </c>
      <c r="BD111" s="107">
        <v>141</v>
      </c>
      <c r="BE111" s="107">
        <v>165</v>
      </c>
      <c r="BF111" s="107">
        <v>181</v>
      </c>
    </row>
    <row r="112" spans="1:93" x14ac:dyDescent="0.3">
      <c r="A112" s="9"/>
      <c r="B112" t="s">
        <v>202</v>
      </c>
      <c r="C112" s="94">
        <v>232</v>
      </c>
      <c r="D112" s="104">
        <v>3580</v>
      </c>
      <c r="E112" s="105">
        <v>6.0839610000000002E-2</v>
      </c>
      <c r="F112" s="95">
        <v>5.1443752500000002E-2</v>
      </c>
      <c r="G112" s="95">
        <v>7.1951557999999999E-2</v>
      </c>
      <c r="H112" s="95">
        <v>2.2046249999999999E-7</v>
      </c>
      <c r="I112" s="97">
        <v>6.48044693E-2</v>
      </c>
      <c r="J112" s="95">
        <v>5.69797893E-2</v>
      </c>
      <c r="K112" s="95">
        <v>7.3703663799999999E-2</v>
      </c>
      <c r="L112" s="95">
        <v>0.64181476879999999</v>
      </c>
      <c r="M112" s="95">
        <v>0.54269513089999999</v>
      </c>
      <c r="N112" s="95">
        <v>0.75903794579999995</v>
      </c>
      <c r="O112" s="104">
        <v>403</v>
      </c>
      <c r="P112" s="104">
        <v>3872</v>
      </c>
      <c r="Q112" s="105">
        <v>0.1014469791</v>
      </c>
      <c r="R112" s="95">
        <v>8.7764316300000006E-2</v>
      </c>
      <c r="S112" s="95">
        <v>0.1172628012</v>
      </c>
      <c r="T112" s="95">
        <v>0.2920537601</v>
      </c>
      <c r="U112" s="97">
        <v>0.10408057850000001</v>
      </c>
      <c r="V112" s="95">
        <v>9.4399203200000004E-2</v>
      </c>
      <c r="W112" s="95">
        <v>0.1147548545</v>
      </c>
      <c r="X112" s="95">
        <v>1.0809978035000001</v>
      </c>
      <c r="Y112" s="95">
        <v>0.93519820870000003</v>
      </c>
      <c r="Z112" s="95">
        <v>1.2495278970999999</v>
      </c>
      <c r="AA112" s="104">
        <v>409</v>
      </c>
      <c r="AB112" s="104">
        <v>3762</v>
      </c>
      <c r="AC112" s="105">
        <v>0.10711739939999999</v>
      </c>
      <c r="AD112" s="95">
        <v>9.2814223799999998E-2</v>
      </c>
      <c r="AE112" s="95">
        <v>0.12362477199999999</v>
      </c>
      <c r="AF112" s="95">
        <v>0.24875765490000001</v>
      </c>
      <c r="AG112" s="97">
        <v>0.1087187666</v>
      </c>
      <c r="AH112" s="95">
        <v>9.8676857300000004E-2</v>
      </c>
      <c r="AI112" s="95">
        <v>0.1197825969</v>
      </c>
      <c r="AJ112" s="95">
        <v>0.91911668270000002</v>
      </c>
      <c r="AK112" s="95">
        <v>0.7963888402</v>
      </c>
      <c r="AL112" s="95">
        <v>1.0607575517000001</v>
      </c>
      <c r="AM112" s="95">
        <v>0.54794952419999998</v>
      </c>
      <c r="AN112" s="95">
        <v>1.055895408</v>
      </c>
      <c r="AO112" s="95">
        <v>0.88423563059999999</v>
      </c>
      <c r="AP112" s="95">
        <v>1.2608801027000001</v>
      </c>
      <c r="AQ112" s="95">
        <v>3.7072843000000001E-7</v>
      </c>
      <c r="AR112" s="95">
        <v>1.6674495313</v>
      </c>
      <c r="AS112" s="95">
        <v>1.369108223</v>
      </c>
      <c r="AT112" s="95">
        <v>2.0308021621000001</v>
      </c>
      <c r="AU112" s="94">
        <v>1</v>
      </c>
      <c r="AV112" s="94" t="s">
        <v>28</v>
      </c>
      <c r="AW112" s="94" t="s">
        <v>28</v>
      </c>
      <c r="AX112" s="94" t="s">
        <v>227</v>
      </c>
      <c r="AY112" s="94" t="s">
        <v>28</v>
      </c>
      <c r="AZ112" s="94" t="s">
        <v>28</v>
      </c>
      <c r="BA112" s="94" t="s">
        <v>28</v>
      </c>
      <c r="BB112" s="94" t="s">
        <v>28</v>
      </c>
      <c r="BC112" s="106" t="s">
        <v>443</v>
      </c>
      <c r="BD112" s="107">
        <v>232</v>
      </c>
      <c r="BE112" s="107">
        <v>403</v>
      </c>
      <c r="BF112" s="107">
        <v>409</v>
      </c>
    </row>
    <row r="113" spans="1:93" x14ac:dyDescent="0.3">
      <c r="A113" s="9"/>
      <c r="B113" t="s">
        <v>203</v>
      </c>
      <c r="C113" s="94">
        <v>404</v>
      </c>
      <c r="D113" s="104">
        <v>2814</v>
      </c>
      <c r="E113" s="105">
        <v>0.1242989701</v>
      </c>
      <c r="F113" s="95">
        <v>0.1078917435</v>
      </c>
      <c r="G113" s="95">
        <v>0.1432012634</v>
      </c>
      <c r="H113" s="95">
        <v>1.7543680000000001E-4</v>
      </c>
      <c r="I113" s="97">
        <v>0.1435678749</v>
      </c>
      <c r="J113" s="95">
        <v>0.1302292119</v>
      </c>
      <c r="K113" s="95">
        <v>0.15827274390000001</v>
      </c>
      <c r="L113" s="95">
        <v>1.3112660457</v>
      </c>
      <c r="M113" s="95">
        <v>1.1381814322999999</v>
      </c>
      <c r="N113" s="95">
        <v>1.5106718434999999</v>
      </c>
      <c r="O113" s="104">
        <v>326</v>
      </c>
      <c r="P113" s="104">
        <v>2879</v>
      </c>
      <c r="Q113" s="105">
        <v>0.1037584275</v>
      </c>
      <c r="R113" s="95">
        <v>8.9316519299999994E-2</v>
      </c>
      <c r="S113" s="95">
        <v>0.12053549970000001</v>
      </c>
      <c r="T113" s="95">
        <v>0.18914694870000001</v>
      </c>
      <c r="U113" s="97">
        <v>0.1132337617</v>
      </c>
      <c r="V113" s="95">
        <v>0.1015856215</v>
      </c>
      <c r="W113" s="95">
        <v>0.12621751589999999</v>
      </c>
      <c r="X113" s="95">
        <v>1.1056281147</v>
      </c>
      <c r="Y113" s="95">
        <v>0.95173815939999995</v>
      </c>
      <c r="Z113" s="95">
        <v>1.2844010885999999</v>
      </c>
      <c r="AA113" s="104">
        <v>353</v>
      </c>
      <c r="AB113" s="104">
        <v>2691</v>
      </c>
      <c r="AC113" s="105">
        <v>0.1235491502</v>
      </c>
      <c r="AD113" s="95">
        <v>0.1068914441</v>
      </c>
      <c r="AE113" s="95">
        <v>0.1428027533</v>
      </c>
      <c r="AF113" s="95">
        <v>0.4295522142</v>
      </c>
      <c r="AG113" s="97">
        <v>0.13117800069999999</v>
      </c>
      <c r="AH113" s="95">
        <v>0.1181833023</v>
      </c>
      <c r="AI113" s="95">
        <v>0.1456015152</v>
      </c>
      <c r="AJ113" s="95">
        <v>1.0601086817000001</v>
      </c>
      <c r="AK113" s="95">
        <v>0.91717788170000003</v>
      </c>
      <c r="AL113" s="95">
        <v>1.2253134747000001</v>
      </c>
      <c r="AM113" s="95">
        <v>6.1656249099999998E-2</v>
      </c>
      <c r="AN113" s="95">
        <v>1.1907384597999999</v>
      </c>
      <c r="AO113" s="95">
        <v>0.9915161777</v>
      </c>
      <c r="AP113" s="95">
        <v>1.4299898594</v>
      </c>
      <c r="AQ113" s="95">
        <v>4.9164209600000001E-2</v>
      </c>
      <c r="AR113" s="95">
        <v>0.83474889149999998</v>
      </c>
      <c r="AS113" s="95">
        <v>0.69726657830000005</v>
      </c>
      <c r="AT113" s="95">
        <v>0.99933903830000004</v>
      </c>
      <c r="AU113" s="94">
        <v>1</v>
      </c>
      <c r="AV113" s="94" t="s">
        <v>28</v>
      </c>
      <c r="AW113" s="94" t="s">
        <v>28</v>
      </c>
      <c r="AX113" s="94" t="s">
        <v>227</v>
      </c>
      <c r="AY113" s="94" t="s">
        <v>28</v>
      </c>
      <c r="AZ113" s="94" t="s">
        <v>28</v>
      </c>
      <c r="BA113" s="94" t="s">
        <v>28</v>
      </c>
      <c r="BB113" s="94" t="s">
        <v>28</v>
      </c>
      <c r="BC113" s="106" t="s">
        <v>443</v>
      </c>
      <c r="BD113" s="107">
        <v>404</v>
      </c>
      <c r="BE113" s="107">
        <v>326</v>
      </c>
      <c r="BF113" s="107">
        <v>353</v>
      </c>
      <c r="BQ113" s="46"/>
      <c r="CO113" s="4"/>
    </row>
    <row r="114" spans="1:93" s="3" customFormat="1" x14ac:dyDescent="0.3">
      <c r="A114" s="9"/>
      <c r="B114" s="3" t="s">
        <v>119</v>
      </c>
      <c r="C114" s="100">
        <v>99</v>
      </c>
      <c r="D114" s="101">
        <v>2363</v>
      </c>
      <c r="E114" s="96">
        <v>4.2346782100000001E-2</v>
      </c>
      <c r="F114" s="102">
        <v>3.3875033200000002E-2</v>
      </c>
      <c r="G114" s="102">
        <v>5.2937216299999999E-2</v>
      </c>
      <c r="H114" s="102">
        <v>1.489339E-12</v>
      </c>
      <c r="I114" s="103">
        <v>4.1895895000000002E-2</v>
      </c>
      <c r="J114" s="102">
        <v>3.4405074200000003E-2</v>
      </c>
      <c r="K114" s="102">
        <v>5.1017649599999999E-2</v>
      </c>
      <c r="L114" s="102">
        <v>0.44672854080000002</v>
      </c>
      <c r="M114" s="102">
        <v>0.35735759299999997</v>
      </c>
      <c r="N114" s="102">
        <v>0.55845011590000004</v>
      </c>
      <c r="O114" s="101">
        <v>108</v>
      </c>
      <c r="P114" s="101">
        <v>2562</v>
      </c>
      <c r="Q114" s="96">
        <v>4.3804398600000002E-2</v>
      </c>
      <c r="R114" s="102">
        <v>3.5257818199999999E-2</v>
      </c>
      <c r="S114" s="102">
        <v>5.4422690699999998E-2</v>
      </c>
      <c r="T114" s="102">
        <v>5.97597E-12</v>
      </c>
      <c r="U114" s="103">
        <v>4.21545667E-2</v>
      </c>
      <c r="V114" s="102">
        <v>3.49090253E-2</v>
      </c>
      <c r="W114" s="102">
        <v>5.0903956200000003E-2</v>
      </c>
      <c r="X114" s="102">
        <v>0.4667705144</v>
      </c>
      <c r="Y114" s="102">
        <v>0.37569994039999999</v>
      </c>
      <c r="Z114" s="102">
        <v>0.57991681579999999</v>
      </c>
      <c r="AA114" s="101">
        <v>172</v>
      </c>
      <c r="AB114" s="101">
        <v>2604</v>
      </c>
      <c r="AC114" s="96">
        <v>7.0094505500000001E-2</v>
      </c>
      <c r="AD114" s="102">
        <v>5.8268867600000003E-2</v>
      </c>
      <c r="AE114" s="102">
        <v>8.4320150799999993E-2</v>
      </c>
      <c r="AF114" s="102">
        <v>6.9308245000000003E-8</v>
      </c>
      <c r="AG114" s="103">
        <v>6.6052227300000002E-2</v>
      </c>
      <c r="AH114" s="102">
        <v>5.6883191899999998E-2</v>
      </c>
      <c r="AI114" s="102">
        <v>7.6699225100000004E-2</v>
      </c>
      <c r="AJ114" s="102">
        <v>0.60144318050000001</v>
      </c>
      <c r="AK114" s="102">
        <v>0.49997375399999999</v>
      </c>
      <c r="AL114" s="102">
        <v>0.72350577689999995</v>
      </c>
      <c r="AM114" s="102">
        <v>5.5231059999999996E-4</v>
      </c>
      <c r="AN114" s="102">
        <v>1.6001704809999999</v>
      </c>
      <c r="AO114" s="102">
        <v>1.2254992326</v>
      </c>
      <c r="AP114" s="102">
        <v>2.0893897770000001</v>
      </c>
      <c r="AQ114" s="102">
        <v>0.82173610779999995</v>
      </c>
      <c r="AR114" s="102">
        <v>1.034420949</v>
      </c>
      <c r="AS114" s="102">
        <v>0.77063264549999999</v>
      </c>
      <c r="AT114" s="102">
        <v>1.3885042451</v>
      </c>
      <c r="AU114" s="100">
        <v>1</v>
      </c>
      <c r="AV114" s="100">
        <v>2</v>
      </c>
      <c r="AW114" s="100">
        <v>3</v>
      </c>
      <c r="AX114" s="100" t="s">
        <v>28</v>
      </c>
      <c r="AY114" s="100" t="s">
        <v>228</v>
      </c>
      <c r="AZ114" s="100" t="s">
        <v>28</v>
      </c>
      <c r="BA114" s="100" t="s">
        <v>28</v>
      </c>
      <c r="BB114" s="100" t="s">
        <v>28</v>
      </c>
      <c r="BC114" s="98" t="s">
        <v>436</v>
      </c>
      <c r="BD114" s="99">
        <v>99</v>
      </c>
      <c r="BE114" s="99">
        <v>108</v>
      </c>
      <c r="BF114" s="99">
        <v>172</v>
      </c>
      <c r="BG114" s="37"/>
      <c r="BH114" s="37"/>
      <c r="BI114" s="37"/>
      <c r="BJ114" s="37"/>
      <c r="BK114" s="37"/>
      <c r="BL114" s="37"/>
      <c r="BM114" s="37"/>
      <c r="BN114" s="37"/>
      <c r="BO114" s="37"/>
      <c r="BP114" s="37"/>
      <c r="BQ114" s="37"/>
      <c r="BR114" s="37"/>
      <c r="BS114" s="37"/>
      <c r="BT114" s="37"/>
      <c r="BU114" s="37"/>
      <c r="BV114" s="37"/>
      <c r="BW114" s="37"/>
    </row>
    <row r="115" spans="1:93" x14ac:dyDescent="0.3">
      <c r="A115" s="9"/>
      <c r="B115" t="s">
        <v>120</v>
      </c>
      <c r="C115" s="94">
        <v>77</v>
      </c>
      <c r="D115" s="104">
        <v>837</v>
      </c>
      <c r="E115" s="105">
        <v>8.4415457499999999E-2</v>
      </c>
      <c r="F115" s="95">
        <v>6.5915301600000004E-2</v>
      </c>
      <c r="G115" s="95">
        <v>0.1081079702</v>
      </c>
      <c r="H115" s="95">
        <v>0.3582902027</v>
      </c>
      <c r="I115" s="97">
        <v>9.1995221000000002E-2</v>
      </c>
      <c r="J115" s="95">
        <v>7.3580349899999994E-2</v>
      </c>
      <c r="K115" s="95">
        <v>0.1150187612</v>
      </c>
      <c r="L115" s="95">
        <v>0.89052325200000004</v>
      </c>
      <c r="M115" s="95">
        <v>0.69535971829999998</v>
      </c>
      <c r="N115" s="95">
        <v>1.1404624705999999</v>
      </c>
      <c r="O115" s="104">
        <v>81</v>
      </c>
      <c r="P115" s="104">
        <v>940</v>
      </c>
      <c r="Q115" s="105">
        <v>8.3586097799999995E-2</v>
      </c>
      <c r="R115" s="95">
        <v>6.5576880300000001E-2</v>
      </c>
      <c r="S115" s="95">
        <v>0.10654114250000001</v>
      </c>
      <c r="T115" s="95">
        <v>0.3497193119</v>
      </c>
      <c r="U115" s="97">
        <v>8.6170212800000007E-2</v>
      </c>
      <c r="V115" s="95">
        <v>6.9307337600000005E-2</v>
      </c>
      <c r="W115" s="95">
        <v>0.10713592280000001</v>
      </c>
      <c r="X115" s="95">
        <v>0.89067598589999997</v>
      </c>
      <c r="Y115" s="95">
        <v>0.69877352829999995</v>
      </c>
      <c r="Z115" s="95">
        <v>1.135280144</v>
      </c>
      <c r="AA115" s="104">
        <v>75</v>
      </c>
      <c r="AB115" s="104">
        <v>914</v>
      </c>
      <c r="AC115" s="105">
        <v>8.1295603499999994E-2</v>
      </c>
      <c r="AD115" s="95">
        <v>6.3310387199999998E-2</v>
      </c>
      <c r="AE115" s="95">
        <v>0.10439006050000001</v>
      </c>
      <c r="AF115" s="95">
        <v>4.7540196000000002E-3</v>
      </c>
      <c r="AG115" s="97">
        <v>8.2056892800000003E-2</v>
      </c>
      <c r="AH115" s="95">
        <v>6.5437512099999998E-2</v>
      </c>
      <c r="AI115" s="95">
        <v>0.1028971523</v>
      </c>
      <c r="AJ115" s="95">
        <v>0.69755376629999999</v>
      </c>
      <c r="AK115" s="95">
        <v>0.54323231650000003</v>
      </c>
      <c r="AL115" s="95">
        <v>0.89571485719999999</v>
      </c>
      <c r="AM115" s="95">
        <v>0.87036747000000003</v>
      </c>
      <c r="AN115" s="95">
        <v>0.97259718549999996</v>
      </c>
      <c r="AO115" s="95">
        <v>0.69663635290000003</v>
      </c>
      <c r="AP115" s="95">
        <v>1.3578752836000001</v>
      </c>
      <c r="AQ115" s="95">
        <v>0.95343976409999998</v>
      </c>
      <c r="AR115" s="95">
        <v>0.99017526330000005</v>
      </c>
      <c r="AS115" s="95">
        <v>0.71084457670000001</v>
      </c>
      <c r="AT115" s="95">
        <v>1.3792706368000001</v>
      </c>
      <c r="AU115" s="94" t="s">
        <v>28</v>
      </c>
      <c r="AV115" s="94" t="s">
        <v>28</v>
      </c>
      <c r="AW115" s="94">
        <v>3</v>
      </c>
      <c r="AX115" s="94" t="s">
        <v>28</v>
      </c>
      <c r="AY115" s="94" t="s">
        <v>28</v>
      </c>
      <c r="AZ115" s="94" t="s">
        <v>28</v>
      </c>
      <c r="BA115" s="94" t="s">
        <v>28</v>
      </c>
      <c r="BB115" s="94" t="s">
        <v>28</v>
      </c>
      <c r="BC115" s="106">
        <v>-3</v>
      </c>
      <c r="BD115" s="107">
        <v>77</v>
      </c>
      <c r="BE115" s="107">
        <v>81</v>
      </c>
      <c r="BF115" s="107">
        <v>75</v>
      </c>
    </row>
    <row r="116" spans="1:93" x14ac:dyDescent="0.3">
      <c r="A116" s="9"/>
      <c r="B116" t="s">
        <v>121</v>
      </c>
      <c r="C116" s="94">
        <v>68</v>
      </c>
      <c r="D116" s="104">
        <v>663</v>
      </c>
      <c r="E116" s="105">
        <v>9.3663649599999996E-2</v>
      </c>
      <c r="F116" s="95">
        <v>7.2167048999999997E-2</v>
      </c>
      <c r="G116" s="95">
        <v>0.1215635026</v>
      </c>
      <c r="H116" s="95">
        <v>0.9282031878</v>
      </c>
      <c r="I116" s="97">
        <v>0.1025641026</v>
      </c>
      <c r="J116" s="95">
        <v>8.08671309E-2</v>
      </c>
      <c r="K116" s="95">
        <v>0.13008245760000001</v>
      </c>
      <c r="L116" s="95">
        <v>0.98808512449999997</v>
      </c>
      <c r="M116" s="95">
        <v>0.7613112232</v>
      </c>
      <c r="N116" s="95">
        <v>1.2824088013999999</v>
      </c>
      <c r="O116" s="104">
        <v>62</v>
      </c>
      <c r="P116" s="104">
        <v>708</v>
      </c>
      <c r="Q116" s="105">
        <v>8.2121825300000006E-2</v>
      </c>
      <c r="R116" s="95">
        <v>6.2606788400000002E-2</v>
      </c>
      <c r="S116" s="95">
        <v>0.1077198556</v>
      </c>
      <c r="T116" s="95">
        <v>0.33506259910000002</v>
      </c>
      <c r="U116" s="97">
        <v>8.7570621500000001E-2</v>
      </c>
      <c r="V116" s="95">
        <v>6.82740597E-2</v>
      </c>
      <c r="W116" s="95">
        <v>0.1123210451</v>
      </c>
      <c r="X116" s="95">
        <v>0.87507300450000003</v>
      </c>
      <c r="Y116" s="95">
        <v>0.66712484959999996</v>
      </c>
      <c r="Z116" s="95">
        <v>1.1478402635</v>
      </c>
      <c r="AA116" s="104">
        <v>84</v>
      </c>
      <c r="AB116" s="104">
        <v>658</v>
      </c>
      <c r="AC116" s="105">
        <v>0.1241157296</v>
      </c>
      <c r="AD116" s="95">
        <v>9.7743555199999999E-2</v>
      </c>
      <c r="AE116" s="95">
        <v>0.15760337660000001</v>
      </c>
      <c r="AF116" s="95">
        <v>0.60550935409999995</v>
      </c>
      <c r="AG116" s="97">
        <v>0.12765957450000001</v>
      </c>
      <c r="AH116" s="95">
        <v>0.1030812532</v>
      </c>
      <c r="AI116" s="95">
        <v>0.15809826169999999</v>
      </c>
      <c r="AJ116" s="95">
        <v>1.0649701942000001</v>
      </c>
      <c r="AK116" s="95">
        <v>0.83868477659999996</v>
      </c>
      <c r="AL116" s="95">
        <v>1.3523096475</v>
      </c>
      <c r="AM116" s="95">
        <v>1.9770584000000001E-2</v>
      </c>
      <c r="AN116" s="95">
        <v>1.5113610673</v>
      </c>
      <c r="AO116" s="95">
        <v>1.0678979151000001</v>
      </c>
      <c r="AP116" s="95">
        <v>2.1389799935</v>
      </c>
      <c r="AQ116" s="95">
        <v>0.47697500079999999</v>
      </c>
      <c r="AR116" s="95">
        <v>0.87677370809999999</v>
      </c>
      <c r="AS116" s="95">
        <v>0.61022298050000001</v>
      </c>
      <c r="AT116" s="95">
        <v>1.2597561215999999</v>
      </c>
      <c r="AU116" s="94" t="s">
        <v>28</v>
      </c>
      <c r="AV116" s="94" t="s">
        <v>28</v>
      </c>
      <c r="AW116" s="94" t="s">
        <v>28</v>
      </c>
      <c r="AX116" s="94" t="s">
        <v>28</v>
      </c>
      <c r="AY116" s="94" t="s">
        <v>228</v>
      </c>
      <c r="AZ116" s="94" t="s">
        <v>28</v>
      </c>
      <c r="BA116" s="94" t="s">
        <v>28</v>
      </c>
      <c r="BB116" s="94" t="s">
        <v>28</v>
      </c>
      <c r="BC116" s="106" t="s">
        <v>264</v>
      </c>
      <c r="BD116" s="107">
        <v>68</v>
      </c>
      <c r="BE116" s="107">
        <v>62</v>
      </c>
      <c r="BF116" s="107">
        <v>84</v>
      </c>
    </row>
    <row r="117" spans="1:93" x14ac:dyDescent="0.3">
      <c r="A117" s="9"/>
      <c r="B117" t="s">
        <v>122</v>
      </c>
      <c r="C117" s="94">
        <v>27</v>
      </c>
      <c r="D117" s="104">
        <v>414</v>
      </c>
      <c r="E117" s="105">
        <v>5.8900347300000003E-2</v>
      </c>
      <c r="F117" s="95">
        <v>3.9786588400000003E-2</v>
      </c>
      <c r="G117" s="95">
        <v>8.7196491400000006E-2</v>
      </c>
      <c r="H117" s="95">
        <v>1.7440785E-2</v>
      </c>
      <c r="I117" s="97">
        <v>6.5217391299999997E-2</v>
      </c>
      <c r="J117" s="95">
        <v>4.4724923799999997E-2</v>
      </c>
      <c r="K117" s="95">
        <v>9.5099281600000002E-2</v>
      </c>
      <c r="L117" s="95">
        <v>0.62135692239999996</v>
      </c>
      <c r="M117" s="95">
        <v>0.41972031180000002</v>
      </c>
      <c r="N117" s="95">
        <v>0.91986118890000002</v>
      </c>
      <c r="O117" s="104">
        <v>28</v>
      </c>
      <c r="P117" s="104">
        <v>484</v>
      </c>
      <c r="Q117" s="105">
        <v>5.2181061600000002E-2</v>
      </c>
      <c r="R117" s="95">
        <v>3.5481484100000002E-2</v>
      </c>
      <c r="S117" s="95">
        <v>7.6740397299999999E-2</v>
      </c>
      <c r="T117" s="95">
        <v>2.8592916000000001E-3</v>
      </c>
      <c r="U117" s="97">
        <v>5.7851239700000001E-2</v>
      </c>
      <c r="V117" s="95">
        <v>3.9943921399999999E-2</v>
      </c>
      <c r="W117" s="95">
        <v>8.3786614199999998E-2</v>
      </c>
      <c r="X117" s="95">
        <v>0.55603048440000002</v>
      </c>
      <c r="Y117" s="95">
        <v>0.37808327749999998</v>
      </c>
      <c r="Z117" s="95">
        <v>0.81772963259999998</v>
      </c>
      <c r="AA117" s="104">
        <v>58</v>
      </c>
      <c r="AB117" s="104">
        <v>509</v>
      </c>
      <c r="AC117" s="105">
        <v>0.1086473892</v>
      </c>
      <c r="AD117" s="95">
        <v>8.22703407E-2</v>
      </c>
      <c r="AE117" s="95">
        <v>0.1434812969</v>
      </c>
      <c r="AF117" s="95">
        <v>0.6209734402</v>
      </c>
      <c r="AG117" s="97">
        <v>0.1139489194</v>
      </c>
      <c r="AH117" s="95">
        <v>8.8093116200000002E-2</v>
      </c>
      <c r="AI117" s="95">
        <v>0.14739353999999999</v>
      </c>
      <c r="AJ117" s="95">
        <v>0.93224470029999995</v>
      </c>
      <c r="AK117" s="95">
        <v>0.70591746070000005</v>
      </c>
      <c r="AL117" s="95">
        <v>1.2311356917</v>
      </c>
      <c r="AM117" s="95">
        <v>1.9862352999999999E-3</v>
      </c>
      <c r="AN117" s="95">
        <v>2.0821230135</v>
      </c>
      <c r="AO117" s="95">
        <v>1.3080649164</v>
      </c>
      <c r="AP117" s="95">
        <v>3.3142363111000002</v>
      </c>
      <c r="AQ117" s="95">
        <v>0.66064470289999999</v>
      </c>
      <c r="AR117" s="95">
        <v>0.88592111819999997</v>
      </c>
      <c r="AS117" s="95">
        <v>0.51587786369999999</v>
      </c>
      <c r="AT117" s="95">
        <v>1.5213993135999999</v>
      </c>
      <c r="AU117" s="94" t="s">
        <v>28</v>
      </c>
      <c r="AV117" s="94">
        <v>2</v>
      </c>
      <c r="AW117" s="94" t="s">
        <v>28</v>
      </c>
      <c r="AX117" s="94" t="s">
        <v>28</v>
      </c>
      <c r="AY117" s="94" t="s">
        <v>228</v>
      </c>
      <c r="AZ117" s="94" t="s">
        <v>28</v>
      </c>
      <c r="BA117" s="94" t="s">
        <v>28</v>
      </c>
      <c r="BB117" s="94" t="s">
        <v>28</v>
      </c>
      <c r="BC117" s="106" t="s">
        <v>445</v>
      </c>
      <c r="BD117" s="107">
        <v>27</v>
      </c>
      <c r="BE117" s="107">
        <v>28</v>
      </c>
      <c r="BF117" s="107">
        <v>58</v>
      </c>
    </row>
    <row r="118" spans="1:93" x14ac:dyDescent="0.3">
      <c r="A118" s="9"/>
      <c r="B118" t="s">
        <v>123</v>
      </c>
      <c r="C118" s="94">
        <v>333</v>
      </c>
      <c r="D118" s="104">
        <v>1580</v>
      </c>
      <c r="E118" s="105">
        <v>0.16972143810000001</v>
      </c>
      <c r="F118" s="95">
        <v>0.14590625530000001</v>
      </c>
      <c r="G118" s="95">
        <v>0.19742379439999999</v>
      </c>
      <c r="H118" s="95">
        <v>4.333086E-14</v>
      </c>
      <c r="I118" s="97">
        <v>0.21075949369999999</v>
      </c>
      <c r="J118" s="95">
        <v>0.18929606639999999</v>
      </c>
      <c r="K118" s="95">
        <v>0.2346565622</v>
      </c>
      <c r="L118" s="95">
        <v>1.7904408920999999</v>
      </c>
      <c r="M118" s="95">
        <v>1.5392075915000001</v>
      </c>
      <c r="N118" s="95">
        <v>2.0826811184</v>
      </c>
      <c r="O118" s="104">
        <v>317</v>
      </c>
      <c r="P118" s="104">
        <v>1588</v>
      </c>
      <c r="Q118" s="105">
        <v>0.17025772859999999</v>
      </c>
      <c r="R118" s="95">
        <v>0.1461661581</v>
      </c>
      <c r="S118" s="95">
        <v>0.19832014819999999</v>
      </c>
      <c r="T118" s="95">
        <v>1.977265E-14</v>
      </c>
      <c r="U118" s="97">
        <v>0.19962216620000001</v>
      </c>
      <c r="V118" s="95">
        <v>0.17881358999999999</v>
      </c>
      <c r="W118" s="95">
        <v>0.22285224100000001</v>
      </c>
      <c r="X118" s="95">
        <v>1.8142307657000001</v>
      </c>
      <c r="Y118" s="95">
        <v>1.5575160267999999</v>
      </c>
      <c r="Z118" s="95">
        <v>2.1132580432000001</v>
      </c>
      <c r="AA118" s="104">
        <v>328</v>
      </c>
      <c r="AB118" s="104">
        <v>1585</v>
      </c>
      <c r="AC118" s="105">
        <v>0.1823044895</v>
      </c>
      <c r="AD118" s="95">
        <v>0.1570722832</v>
      </c>
      <c r="AE118" s="95">
        <v>0.2115900158</v>
      </c>
      <c r="AF118" s="95">
        <v>3.9471701000000002E-9</v>
      </c>
      <c r="AG118" s="97">
        <v>0.20694006309999999</v>
      </c>
      <c r="AH118" s="95">
        <v>0.18571408140000001</v>
      </c>
      <c r="AI118" s="95">
        <v>0.23059204450000001</v>
      </c>
      <c r="AJ118" s="95">
        <v>1.5642565871</v>
      </c>
      <c r="AK118" s="95">
        <v>1.3477526218</v>
      </c>
      <c r="AL118" s="95">
        <v>1.8155399076000001</v>
      </c>
      <c r="AM118" s="95">
        <v>0.47710443120000001</v>
      </c>
      <c r="AN118" s="95">
        <v>1.0707560299000001</v>
      </c>
      <c r="AO118" s="95">
        <v>0.88683121769999995</v>
      </c>
      <c r="AP118" s="95">
        <v>1.2928260222000001</v>
      </c>
      <c r="AQ118" s="95">
        <v>0.97399612930000001</v>
      </c>
      <c r="AR118" s="95">
        <v>1.0031598276</v>
      </c>
      <c r="AS118" s="95">
        <v>0.82982686849999998</v>
      </c>
      <c r="AT118" s="95">
        <v>1.2126983085</v>
      </c>
      <c r="AU118" s="94">
        <v>1</v>
      </c>
      <c r="AV118" s="94">
        <v>2</v>
      </c>
      <c r="AW118" s="94">
        <v>3</v>
      </c>
      <c r="AX118" s="94" t="s">
        <v>28</v>
      </c>
      <c r="AY118" s="94" t="s">
        <v>28</v>
      </c>
      <c r="AZ118" s="94" t="s">
        <v>28</v>
      </c>
      <c r="BA118" s="94" t="s">
        <v>28</v>
      </c>
      <c r="BB118" s="94" t="s">
        <v>28</v>
      </c>
      <c r="BC118" s="106" t="s">
        <v>229</v>
      </c>
      <c r="BD118" s="107">
        <v>333</v>
      </c>
      <c r="BE118" s="107">
        <v>317</v>
      </c>
      <c r="BF118" s="107">
        <v>328</v>
      </c>
      <c r="BQ118" s="46"/>
      <c r="CC118" s="4"/>
      <c r="CO118" s="4"/>
    </row>
    <row r="119" spans="1:93" x14ac:dyDescent="0.3">
      <c r="A119" s="9"/>
      <c r="B119" t="s">
        <v>124</v>
      </c>
      <c r="C119" s="94">
        <v>124</v>
      </c>
      <c r="D119" s="104">
        <v>496</v>
      </c>
      <c r="E119" s="105">
        <v>0.1854755109</v>
      </c>
      <c r="F119" s="95">
        <v>0.15069845779999999</v>
      </c>
      <c r="G119" s="95">
        <v>0.2282781499</v>
      </c>
      <c r="H119" s="95">
        <v>2.3610400000000003E-10</v>
      </c>
      <c r="I119" s="97">
        <v>0.25</v>
      </c>
      <c r="J119" s="95">
        <v>0.20965240730000001</v>
      </c>
      <c r="K119" s="95">
        <v>0.29811248439999999</v>
      </c>
      <c r="L119" s="95">
        <v>1.9566351957000001</v>
      </c>
      <c r="M119" s="95">
        <v>1.5897619319</v>
      </c>
      <c r="N119" s="95">
        <v>2.4081727033</v>
      </c>
      <c r="O119" s="104">
        <v>91</v>
      </c>
      <c r="P119" s="104">
        <v>479</v>
      </c>
      <c r="Q119" s="105">
        <v>0.15442188030000001</v>
      </c>
      <c r="R119" s="95">
        <v>0.1223957417</v>
      </c>
      <c r="S119" s="95">
        <v>0.19482799640000001</v>
      </c>
      <c r="T119" s="95">
        <v>2.67255E-5</v>
      </c>
      <c r="U119" s="97">
        <v>0.18997912319999999</v>
      </c>
      <c r="V119" s="95">
        <v>0.15469479880000001</v>
      </c>
      <c r="W119" s="95">
        <v>0.23331144640000001</v>
      </c>
      <c r="X119" s="95">
        <v>1.6454872768</v>
      </c>
      <c r="Y119" s="95">
        <v>1.304223438</v>
      </c>
      <c r="Z119" s="95">
        <v>2.0760464037999999</v>
      </c>
      <c r="AA119" s="104">
        <v>168</v>
      </c>
      <c r="AB119" s="104">
        <v>469</v>
      </c>
      <c r="AC119" s="105">
        <v>0.29648890979999998</v>
      </c>
      <c r="AD119" s="95">
        <v>0.2469222438</v>
      </c>
      <c r="AE119" s="95">
        <v>0.35600548700000001</v>
      </c>
      <c r="AF119" s="95">
        <v>1.4631419999999999E-23</v>
      </c>
      <c r="AG119" s="97">
        <v>0.35820895520000001</v>
      </c>
      <c r="AH119" s="95">
        <v>0.30793908440000001</v>
      </c>
      <c r="AI119" s="95">
        <v>0.41668518900000001</v>
      </c>
      <c r="AJ119" s="95">
        <v>2.5440115682000002</v>
      </c>
      <c r="AK119" s="95">
        <v>2.1187067168999998</v>
      </c>
      <c r="AL119" s="95">
        <v>3.0546912450999999</v>
      </c>
      <c r="AM119" s="95">
        <v>4.3795052000000004E-6</v>
      </c>
      <c r="AN119" s="95">
        <v>1.9199928744000001</v>
      </c>
      <c r="AO119" s="95">
        <v>1.453431768</v>
      </c>
      <c r="AP119" s="95">
        <v>2.5363231483000002</v>
      </c>
      <c r="AQ119" s="95">
        <v>0.2233094189</v>
      </c>
      <c r="AR119" s="95">
        <v>0.83257288009999997</v>
      </c>
      <c r="AS119" s="95">
        <v>0.61993312050000005</v>
      </c>
      <c r="AT119" s="95">
        <v>1.1181490030000001</v>
      </c>
      <c r="AU119" s="94">
        <v>1</v>
      </c>
      <c r="AV119" s="94">
        <v>2</v>
      </c>
      <c r="AW119" s="94">
        <v>3</v>
      </c>
      <c r="AX119" s="94" t="s">
        <v>28</v>
      </c>
      <c r="AY119" s="94" t="s">
        <v>228</v>
      </c>
      <c r="AZ119" s="94" t="s">
        <v>28</v>
      </c>
      <c r="BA119" s="94" t="s">
        <v>28</v>
      </c>
      <c r="BB119" s="94" t="s">
        <v>28</v>
      </c>
      <c r="BC119" s="106" t="s">
        <v>436</v>
      </c>
      <c r="BD119" s="107">
        <v>124</v>
      </c>
      <c r="BE119" s="107">
        <v>91</v>
      </c>
      <c r="BF119" s="107">
        <v>168</v>
      </c>
      <c r="BQ119" s="46"/>
      <c r="CC119" s="4"/>
      <c r="CO119" s="4"/>
    </row>
    <row r="120" spans="1:93" s="3" customFormat="1" x14ac:dyDescent="0.3">
      <c r="A120" s="9"/>
      <c r="B120" s="3" t="s">
        <v>197</v>
      </c>
      <c r="C120" s="100">
        <v>316</v>
      </c>
      <c r="D120" s="101">
        <v>3949</v>
      </c>
      <c r="E120" s="96">
        <v>7.3566983000000002E-2</v>
      </c>
      <c r="F120" s="102">
        <v>6.3190186600000003E-2</v>
      </c>
      <c r="G120" s="102">
        <v>8.5647808399999997E-2</v>
      </c>
      <c r="H120" s="102">
        <v>1.0840909999999999E-3</v>
      </c>
      <c r="I120" s="103">
        <v>8.0020258299999994E-2</v>
      </c>
      <c r="J120" s="102">
        <v>7.1666487799999998E-2</v>
      </c>
      <c r="K120" s="102">
        <v>8.9347782200000003E-2</v>
      </c>
      <c r="L120" s="102">
        <v>0.77607953490000003</v>
      </c>
      <c r="M120" s="102">
        <v>0.66661168660000003</v>
      </c>
      <c r="N120" s="102">
        <v>0.90352368049999998</v>
      </c>
      <c r="O120" s="101">
        <v>418</v>
      </c>
      <c r="P120" s="101">
        <v>4284</v>
      </c>
      <c r="Q120" s="96">
        <v>9.5488282499999994E-2</v>
      </c>
      <c r="R120" s="102">
        <v>8.2820760699999996E-2</v>
      </c>
      <c r="S120" s="102">
        <v>0.110093315</v>
      </c>
      <c r="T120" s="102">
        <v>0.81114260360000001</v>
      </c>
      <c r="U120" s="103">
        <v>9.7572362300000007E-2</v>
      </c>
      <c r="V120" s="102">
        <v>8.86529499E-2</v>
      </c>
      <c r="W120" s="102">
        <v>0.1073891607</v>
      </c>
      <c r="X120" s="102">
        <v>1.0175031779000001</v>
      </c>
      <c r="Y120" s="102">
        <v>0.88252071300000001</v>
      </c>
      <c r="Z120" s="102">
        <v>1.1731313516999999</v>
      </c>
      <c r="AA120" s="101">
        <v>387</v>
      </c>
      <c r="AB120" s="101">
        <v>4085</v>
      </c>
      <c r="AC120" s="96">
        <v>9.7033636399999998E-2</v>
      </c>
      <c r="AD120" s="102">
        <v>8.3932680499999995E-2</v>
      </c>
      <c r="AE120" s="102">
        <v>0.11217950560000001</v>
      </c>
      <c r="AF120" s="102">
        <v>1.32967985E-2</v>
      </c>
      <c r="AG120" s="103">
        <v>9.4736842099999996E-2</v>
      </c>
      <c r="AH120" s="102">
        <v>8.5753113699999994E-2</v>
      </c>
      <c r="AI120" s="102">
        <v>0.10466173030000001</v>
      </c>
      <c r="AJ120" s="102">
        <v>0.83259334640000005</v>
      </c>
      <c r="AK120" s="102">
        <v>0.72018110300000004</v>
      </c>
      <c r="AL120" s="102">
        <v>0.96255188810000003</v>
      </c>
      <c r="AM120" s="102">
        <v>0.85880299309999997</v>
      </c>
      <c r="AN120" s="102">
        <v>1.0161837023</v>
      </c>
      <c r="AO120" s="102">
        <v>0.85144548789999996</v>
      </c>
      <c r="AP120" s="102">
        <v>1.2127955712</v>
      </c>
      <c r="AQ120" s="102">
        <v>5.0192218000000002E-3</v>
      </c>
      <c r="AR120" s="102">
        <v>1.2979774153999999</v>
      </c>
      <c r="AS120" s="102">
        <v>1.081796129</v>
      </c>
      <c r="AT120" s="102">
        <v>1.5573594005</v>
      </c>
      <c r="AU120" s="100">
        <v>1</v>
      </c>
      <c r="AV120" s="100" t="s">
        <v>28</v>
      </c>
      <c r="AW120" s="100" t="s">
        <v>28</v>
      </c>
      <c r="AX120" s="100" t="s">
        <v>227</v>
      </c>
      <c r="AY120" s="100" t="s">
        <v>28</v>
      </c>
      <c r="AZ120" s="100" t="s">
        <v>28</v>
      </c>
      <c r="BA120" s="100" t="s">
        <v>28</v>
      </c>
      <c r="BB120" s="100" t="s">
        <v>28</v>
      </c>
      <c r="BC120" s="98" t="s">
        <v>443</v>
      </c>
      <c r="BD120" s="99">
        <v>316</v>
      </c>
      <c r="BE120" s="99">
        <v>418</v>
      </c>
      <c r="BF120" s="99">
        <v>387</v>
      </c>
      <c r="BG120" s="37"/>
      <c r="BH120" s="37"/>
      <c r="BI120" s="37"/>
      <c r="BJ120" s="37"/>
      <c r="BK120" s="37"/>
      <c r="BL120" s="37"/>
      <c r="BM120" s="37"/>
      <c r="BN120" s="37"/>
      <c r="BO120" s="37"/>
      <c r="BP120" s="37"/>
      <c r="BQ120" s="47"/>
      <c r="BR120" s="37"/>
      <c r="BS120" s="37"/>
      <c r="BT120" s="37"/>
      <c r="BU120" s="37"/>
      <c r="BV120" s="37"/>
      <c r="BW120" s="37"/>
      <c r="CC120" s="21"/>
      <c r="CO120" s="21"/>
    </row>
    <row r="121" spans="1:93" x14ac:dyDescent="0.3">
      <c r="A121" s="9"/>
      <c r="B121" t="s">
        <v>198</v>
      </c>
      <c r="C121" s="94">
        <v>121</v>
      </c>
      <c r="D121" s="104">
        <v>3081</v>
      </c>
      <c r="E121" s="105">
        <v>3.6365789599999997E-2</v>
      </c>
      <c r="F121" s="95">
        <v>2.9575158000000001E-2</v>
      </c>
      <c r="G121" s="95">
        <v>4.4715590499999999E-2</v>
      </c>
      <c r="H121" s="95">
        <v>1.038537E-19</v>
      </c>
      <c r="I121" s="97">
        <v>3.9272963299999998E-2</v>
      </c>
      <c r="J121" s="95">
        <v>3.2863340999999997E-2</v>
      </c>
      <c r="K121" s="95">
        <v>4.69327098E-2</v>
      </c>
      <c r="L121" s="95">
        <v>0.38363330839999998</v>
      </c>
      <c r="M121" s="95">
        <v>0.31199695750000001</v>
      </c>
      <c r="N121" s="95">
        <v>0.47171779019999999</v>
      </c>
      <c r="O121" s="104">
        <v>181</v>
      </c>
      <c r="P121" s="104">
        <v>3213</v>
      </c>
      <c r="Q121" s="105">
        <v>5.3670535399999997E-2</v>
      </c>
      <c r="R121" s="95">
        <v>4.4861429500000001E-2</v>
      </c>
      <c r="S121" s="95">
        <v>6.4209419899999995E-2</v>
      </c>
      <c r="T121" s="95">
        <v>1.0044364E-9</v>
      </c>
      <c r="U121" s="97">
        <v>5.6333644600000003E-2</v>
      </c>
      <c r="V121" s="95">
        <v>4.8696588499999999E-2</v>
      </c>
      <c r="W121" s="95">
        <v>6.5168415499999993E-2</v>
      </c>
      <c r="X121" s="95">
        <v>0.57190200560000004</v>
      </c>
      <c r="Y121" s="95">
        <v>0.47803401540000001</v>
      </c>
      <c r="Z121" s="95">
        <v>0.68420215620000002</v>
      </c>
      <c r="AA121" s="104">
        <v>192</v>
      </c>
      <c r="AB121" s="104">
        <v>2853</v>
      </c>
      <c r="AC121" s="105">
        <v>6.6868948799999994E-2</v>
      </c>
      <c r="AD121" s="95">
        <v>5.6116729999999997E-2</v>
      </c>
      <c r="AE121" s="95">
        <v>7.96813413E-2</v>
      </c>
      <c r="AF121" s="95">
        <v>5.2588009999999998E-10</v>
      </c>
      <c r="AG121" s="97">
        <v>6.7297581499999995E-2</v>
      </c>
      <c r="AH121" s="95">
        <v>5.8421039100000002E-2</v>
      </c>
      <c r="AI121" s="95">
        <v>7.7522833299999996E-2</v>
      </c>
      <c r="AJ121" s="95">
        <v>0.57376641620000002</v>
      </c>
      <c r="AK121" s="95">
        <v>0.48150742050000001</v>
      </c>
      <c r="AL121" s="95">
        <v>0.68370265210000003</v>
      </c>
      <c r="AM121" s="95">
        <v>6.09458784E-2</v>
      </c>
      <c r="AN121" s="95">
        <v>1.2459154421</v>
      </c>
      <c r="AO121" s="95">
        <v>0.98995118770000001</v>
      </c>
      <c r="AP121" s="95">
        <v>1.5680624540999999</v>
      </c>
      <c r="AQ121" s="95">
        <v>2.7003953000000001E-3</v>
      </c>
      <c r="AR121" s="95">
        <v>1.4758523303</v>
      </c>
      <c r="AS121" s="95">
        <v>1.1444612204</v>
      </c>
      <c r="AT121" s="95">
        <v>1.9032013160000001</v>
      </c>
      <c r="AU121" s="94">
        <v>1</v>
      </c>
      <c r="AV121" s="94">
        <v>2</v>
      </c>
      <c r="AW121" s="94">
        <v>3</v>
      </c>
      <c r="AX121" s="94" t="s">
        <v>227</v>
      </c>
      <c r="AY121" s="94" t="s">
        <v>28</v>
      </c>
      <c r="AZ121" s="94" t="s">
        <v>28</v>
      </c>
      <c r="BA121" s="94" t="s">
        <v>28</v>
      </c>
      <c r="BB121" s="94" t="s">
        <v>28</v>
      </c>
      <c r="BC121" s="106" t="s">
        <v>448</v>
      </c>
      <c r="BD121" s="107">
        <v>121</v>
      </c>
      <c r="BE121" s="107">
        <v>181</v>
      </c>
      <c r="BF121" s="107">
        <v>192</v>
      </c>
    </row>
    <row r="122" spans="1:93" x14ac:dyDescent="0.3">
      <c r="A122" s="9"/>
      <c r="B122" t="s">
        <v>199</v>
      </c>
      <c r="C122" s="94">
        <v>440</v>
      </c>
      <c r="D122" s="104">
        <v>2073</v>
      </c>
      <c r="E122" s="105">
        <v>0.1737240649</v>
      </c>
      <c r="F122" s="95">
        <v>0.1510310117</v>
      </c>
      <c r="G122" s="95">
        <v>0.19982684610000001</v>
      </c>
      <c r="H122" s="95">
        <v>2.2197350000000002E-17</v>
      </c>
      <c r="I122" s="97">
        <v>0.21225277379999999</v>
      </c>
      <c r="J122" s="95">
        <v>0.19331872980000001</v>
      </c>
      <c r="K122" s="95">
        <v>0.23304125789999999</v>
      </c>
      <c r="L122" s="95">
        <v>1.8326657688000001</v>
      </c>
      <c r="M122" s="95">
        <v>1.5932701396</v>
      </c>
      <c r="N122" s="95">
        <v>2.1080316116</v>
      </c>
      <c r="O122" s="104">
        <v>392</v>
      </c>
      <c r="P122" s="104">
        <v>2005</v>
      </c>
      <c r="Q122" s="105">
        <v>0.1680711926</v>
      </c>
      <c r="R122" s="95">
        <v>0.14550337099999999</v>
      </c>
      <c r="S122" s="95">
        <v>0.194139322</v>
      </c>
      <c r="T122" s="95">
        <v>2.3527959999999998E-15</v>
      </c>
      <c r="U122" s="97">
        <v>0.1955112219</v>
      </c>
      <c r="V122" s="95">
        <v>0.17708408010000001</v>
      </c>
      <c r="W122" s="95">
        <v>0.21585586849999999</v>
      </c>
      <c r="X122" s="95">
        <v>1.7909314959</v>
      </c>
      <c r="Y122" s="95">
        <v>1.5504535057</v>
      </c>
      <c r="Z122" s="95">
        <v>2.0687080337000001</v>
      </c>
      <c r="AA122" s="104">
        <v>341</v>
      </c>
      <c r="AB122" s="104">
        <v>2016</v>
      </c>
      <c r="AC122" s="105">
        <v>0.1557365617</v>
      </c>
      <c r="AD122" s="95">
        <v>0.134393489</v>
      </c>
      <c r="AE122" s="95">
        <v>0.18046913449999999</v>
      </c>
      <c r="AF122" s="95">
        <v>1.157724E-4</v>
      </c>
      <c r="AG122" s="97">
        <v>0.16914682540000001</v>
      </c>
      <c r="AH122" s="95">
        <v>0.15211383070000001</v>
      </c>
      <c r="AI122" s="95">
        <v>0.18808709509999999</v>
      </c>
      <c r="AJ122" s="95">
        <v>1.3362915147000001</v>
      </c>
      <c r="AK122" s="95">
        <v>1.1531581092000001</v>
      </c>
      <c r="AL122" s="95">
        <v>1.5485083945</v>
      </c>
      <c r="AM122" s="95">
        <v>0.40782334110000001</v>
      </c>
      <c r="AN122" s="95">
        <v>0.92661067730000002</v>
      </c>
      <c r="AO122" s="95">
        <v>0.77359587750000003</v>
      </c>
      <c r="AP122" s="95">
        <v>1.1098913169</v>
      </c>
      <c r="AQ122" s="95">
        <v>0.70929708729999996</v>
      </c>
      <c r="AR122" s="95">
        <v>0.96746062610000005</v>
      </c>
      <c r="AS122" s="95">
        <v>0.81302080909999996</v>
      </c>
      <c r="AT122" s="95">
        <v>1.1512375238999999</v>
      </c>
      <c r="AU122" s="94">
        <v>1</v>
      </c>
      <c r="AV122" s="94">
        <v>2</v>
      </c>
      <c r="AW122" s="94">
        <v>3</v>
      </c>
      <c r="AX122" s="94" t="s">
        <v>28</v>
      </c>
      <c r="AY122" s="94" t="s">
        <v>28</v>
      </c>
      <c r="AZ122" s="94" t="s">
        <v>28</v>
      </c>
      <c r="BA122" s="94" t="s">
        <v>28</v>
      </c>
      <c r="BB122" s="94" t="s">
        <v>28</v>
      </c>
      <c r="BC122" s="106" t="s">
        <v>229</v>
      </c>
      <c r="BD122" s="107">
        <v>440</v>
      </c>
      <c r="BE122" s="107">
        <v>392</v>
      </c>
      <c r="BF122" s="107">
        <v>341</v>
      </c>
      <c r="BQ122" s="46"/>
      <c r="CC122" s="4"/>
      <c r="CO122" s="4"/>
    </row>
    <row r="123" spans="1:93" s="3" customFormat="1" x14ac:dyDescent="0.3">
      <c r="A123" s="9"/>
      <c r="B123" s="3" t="s">
        <v>125</v>
      </c>
      <c r="C123" s="100">
        <v>613</v>
      </c>
      <c r="D123" s="101">
        <v>2930</v>
      </c>
      <c r="E123" s="96">
        <v>0.1754201819</v>
      </c>
      <c r="F123" s="102">
        <v>0.15396380579999999</v>
      </c>
      <c r="G123" s="102">
        <v>0.19986671580000001</v>
      </c>
      <c r="H123" s="102">
        <v>2.3239490000000001E-20</v>
      </c>
      <c r="I123" s="103">
        <v>0.20921501710000001</v>
      </c>
      <c r="J123" s="102">
        <v>0.19329167420000001</v>
      </c>
      <c r="K123" s="102">
        <v>0.22645012289999999</v>
      </c>
      <c r="L123" s="102">
        <v>1.8505586007999999</v>
      </c>
      <c r="M123" s="102">
        <v>1.6242090389999999</v>
      </c>
      <c r="N123" s="102">
        <v>2.1084522084000001</v>
      </c>
      <c r="O123" s="101">
        <v>502</v>
      </c>
      <c r="P123" s="101">
        <v>2851</v>
      </c>
      <c r="Q123" s="96">
        <v>0.1500156735</v>
      </c>
      <c r="R123" s="102">
        <v>0.131035601</v>
      </c>
      <c r="S123" s="102">
        <v>0.1717449465</v>
      </c>
      <c r="T123" s="102">
        <v>1.070371E-11</v>
      </c>
      <c r="U123" s="103">
        <v>0.17607856890000001</v>
      </c>
      <c r="V123" s="102">
        <v>0.1613301419</v>
      </c>
      <c r="W123" s="102">
        <v>0.1921752629</v>
      </c>
      <c r="X123" s="102">
        <v>1.5985356577000001</v>
      </c>
      <c r="Y123" s="102">
        <v>1.3962879731</v>
      </c>
      <c r="Z123" s="102">
        <v>1.8300782489</v>
      </c>
      <c r="AA123" s="101">
        <v>585</v>
      </c>
      <c r="AB123" s="101">
        <v>2591</v>
      </c>
      <c r="AC123" s="96">
        <v>0.20120379320000001</v>
      </c>
      <c r="AD123" s="102">
        <v>0.1767599292</v>
      </c>
      <c r="AE123" s="102">
        <v>0.22902796219999999</v>
      </c>
      <c r="AF123" s="102">
        <v>1.4235189999999999E-16</v>
      </c>
      <c r="AG123" s="103">
        <v>0.22578155150000001</v>
      </c>
      <c r="AH123" s="102">
        <v>0.2082071314</v>
      </c>
      <c r="AI123" s="102">
        <v>0.2448393995</v>
      </c>
      <c r="AJ123" s="102">
        <v>1.7264213277</v>
      </c>
      <c r="AK123" s="102">
        <v>1.5166817032</v>
      </c>
      <c r="AL123" s="102">
        <v>1.9651655284</v>
      </c>
      <c r="AM123" s="102">
        <v>2.8720679999999998E-4</v>
      </c>
      <c r="AN123" s="102">
        <v>1.3412184776</v>
      </c>
      <c r="AO123" s="102">
        <v>1.1444400158000001</v>
      </c>
      <c r="AP123" s="102">
        <v>1.5718316204</v>
      </c>
      <c r="AQ123" s="102">
        <v>5.3438090600000002E-2</v>
      </c>
      <c r="AR123" s="102">
        <v>0.85517910090000004</v>
      </c>
      <c r="AS123" s="102">
        <v>0.72963899470000004</v>
      </c>
      <c r="AT123" s="102">
        <v>1.0023193661000001</v>
      </c>
      <c r="AU123" s="100">
        <v>1</v>
      </c>
      <c r="AV123" s="100">
        <v>2</v>
      </c>
      <c r="AW123" s="100">
        <v>3</v>
      </c>
      <c r="AX123" s="100" t="s">
        <v>28</v>
      </c>
      <c r="AY123" s="100" t="s">
        <v>228</v>
      </c>
      <c r="AZ123" s="100" t="s">
        <v>28</v>
      </c>
      <c r="BA123" s="100" t="s">
        <v>28</v>
      </c>
      <c r="BB123" s="100" t="s">
        <v>28</v>
      </c>
      <c r="BC123" s="98" t="s">
        <v>436</v>
      </c>
      <c r="BD123" s="99">
        <v>613</v>
      </c>
      <c r="BE123" s="99">
        <v>502</v>
      </c>
      <c r="BF123" s="99">
        <v>585</v>
      </c>
      <c r="BG123" s="37"/>
      <c r="BH123" s="37"/>
      <c r="BI123" s="37"/>
      <c r="BJ123" s="37"/>
      <c r="BK123" s="37"/>
      <c r="BL123" s="37"/>
      <c r="BM123" s="37"/>
      <c r="BN123" s="37"/>
      <c r="BO123" s="37"/>
      <c r="BP123" s="37"/>
      <c r="BQ123" s="47"/>
      <c r="BR123" s="37"/>
      <c r="BS123" s="37"/>
      <c r="BT123" s="37"/>
      <c r="BU123" s="37"/>
      <c r="BV123" s="37"/>
      <c r="BW123" s="37"/>
      <c r="CC123" s="21"/>
      <c r="CO123" s="21"/>
    </row>
    <row r="124" spans="1:93" x14ac:dyDescent="0.3">
      <c r="A124" s="9"/>
      <c r="B124" t="s">
        <v>126</v>
      </c>
      <c r="C124" s="94">
        <v>1749</v>
      </c>
      <c r="D124" s="104">
        <v>3801</v>
      </c>
      <c r="E124" s="105">
        <v>0.38023896759999998</v>
      </c>
      <c r="F124" s="95">
        <v>0.339413193</v>
      </c>
      <c r="G124" s="95">
        <v>0.4259754053</v>
      </c>
      <c r="H124" s="95">
        <v>5.6701999999999997E-127</v>
      </c>
      <c r="I124" s="97">
        <v>0.46014206790000001</v>
      </c>
      <c r="J124" s="95">
        <v>0.43907480290000001</v>
      </c>
      <c r="K124" s="95">
        <v>0.48222016210000002</v>
      </c>
      <c r="L124" s="95">
        <v>4.0112516367</v>
      </c>
      <c r="M124" s="95">
        <v>3.5805686474999998</v>
      </c>
      <c r="N124" s="95">
        <v>4.4937386422000003</v>
      </c>
      <c r="O124" s="104">
        <v>1704</v>
      </c>
      <c r="P124" s="104">
        <v>3812</v>
      </c>
      <c r="Q124" s="105">
        <v>0.36930968600000003</v>
      </c>
      <c r="R124" s="95">
        <v>0.3299803046</v>
      </c>
      <c r="S124" s="95">
        <v>0.41332662060000003</v>
      </c>
      <c r="T124" s="95">
        <v>1.11472E-125</v>
      </c>
      <c r="U124" s="97">
        <v>0.44700944390000003</v>
      </c>
      <c r="V124" s="95">
        <v>0.4262812923</v>
      </c>
      <c r="W124" s="95">
        <v>0.46874551269999998</v>
      </c>
      <c r="X124" s="95">
        <v>3.9352868152</v>
      </c>
      <c r="Y124" s="95">
        <v>3.5162011485</v>
      </c>
      <c r="Z124" s="95">
        <v>4.4043220691</v>
      </c>
      <c r="AA124" s="104">
        <v>1737</v>
      </c>
      <c r="AB124" s="104">
        <v>3517</v>
      </c>
      <c r="AC124" s="105">
        <v>0.43005737249999998</v>
      </c>
      <c r="AD124" s="95">
        <v>0.38509582939999998</v>
      </c>
      <c r="AE124" s="95">
        <v>0.48026836319999999</v>
      </c>
      <c r="AF124" s="95">
        <v>8.3169100000000001E-119</v>
      </c>
      <c r="AG124" s="97">
        <v>0.4938868354</v>
      </c>
      <c r="AH124" s="95">
        <v>0.47119843659999999</v>
      </c>
      <c r="AI124" s="95">
        <v>0.5176676898</v>
      </c>
      <c r="AJ124" s="95">
        <v>3.6900905713999999</v>
      </c>
      <c r="AK124" s="95">
        <v>3.3042997981000002</v>
      </c>
      <c r="AL124" s="95">
        <v>4.1209240253999999</v>
      </c>
      <c r="AM124" s="95">
        <v>1.47836732E-2</v>
      </c>
      <c r="AN124" s="95">
        <v>1.1644898274</v>
      </c>
      <c r="AO124" s="95">
        <v>1.0302906218000001</v>
      </c>
      <c r="AP124" s="95">
        <v>1.3161689813999999</v>
      </c>
      <c r="AQ124" s="95">
        <v>0.64601265240000005</v>
      </c>
      <c r="AR124" s="95">
        <v>0.97125680820000004</v>
      </c>
      <c r="AS124" s="95">
        <v>0.85760236190000005</v>
      </c>
      <c r="AT124" s="95">
        <v>1.0999734019</v>
      </c>
      <c r="AU124" s="94">
        <v>1</v>
      </c>
      <c r="AV124" s="94">
        <v>2</v>
      </c>
      <c r="AW124" s="94">
        <v>3</v>
      </c>
      <c r="AX124" s="94" t="s">
        <v>28</v>
      </c>
      <c r="AY124" s="94" t="s">
        <v>228</v>
      </c>
      <c r="AZ124" s="94" t="s">
        <v>28</v>
      </c>
      <c r="BA124" s="94" t="s">
        <v>28</v>
      </c>
      <c r="BB124" s="94" t="s">
        <v>28</v>
      </c>
      <c r="BC124" s="106" t="s">
        <v>436</v>
      </c>
      <c r="BD124" s="107">
        <v>1749</v>
      </c>
      <c r="BE124" s="107">
        <v>1704</v>
      </c>
      <c r="BF124" s="107">
        <v>1737</v>
      </c>
      <c r="BQ124" s="46"/>
      <c r="CC124" s="4"/>
      <c r="CO124" s="4"/>
    </row>
    <row r="125" spans="1:93" x14ac:dyDescent="0.3">
      <c r="A125" s="9"/>
      <c r="B125" t="s">
        <v>127</v>
      </c>
      <c r="C125" s="94">
        <v>257</v>
      </c>
      <c r="D125" s="104">
        <v>1281</v>
      </c>
      <c r="E125" s="105">
        <v>0.15200172310000001</v>
      </c>
      <c r="F125" s="95">
        <v>0.12902117129999999</v>
      </c>
      <c r="G125" s="95">
        <v>0.17907544610000001</v>
      </c>
      <c r="H125" s="95">
        <v>1.6410939000000001E-8</v>
      </c>
      <c r="I125" s="97">
        <v>0.20062451210000001</v>
      </c>
      <c r="J125" s="95">
        <v>0.17753643720000001</v>
      </c>
      <c r="K125" s="95">
        <v>0.2267151211</v>
      </c>
      <c r="L125" s="95">
        <v>1.6035104563</v>
      </c>
      <c r="M125" s="95">
        <v>1.3610819218000001</v>
      </c>
      <c r="N125" s="95">
        <v>1.8891190473999999</v>
      </c>
      <c r="O125" s="104">
        <v>201</v>
      </c>
      <c r="P125" s="104">
        <v>1205</v>
      </c>
      <c r="Q125" s="105">
        <v>0.13150515660000001</v>
      </c>
      <c r="R125" s="95">
        <v>0.1104070825</v>
      </c>
      <c r="S125" s="95">
        <v>0.15663493519999999</v>
      </c>
      <c r="T125" s="95">
        <v>1.5587549999999999E-4</v>
      </c>
      <c r="U125" s="97">
        <v>0.16680497929999999</v>
      </c>
      <c r="V125" s="95">
        <v>0.1452679751</v>
      </c>
      <c r="W125" s="95">
        <v>0.1915349965</v>
      </c>
      <c r="X125" s="95">
        <v>1.4012914593000001</v>
      </c>
      <c r="Y125" s="95">
        <v>1.1764747919</v>
      </c>
      <c r="Z125" s="95">
        <v>1.6690691269</v>
      </c>
      <c r="AA125" s="104">
        <v>464</v>
      </c>
      <c r="AB125" s="104">
        <v>1102</v>
      </c>
      <c r="AC125" s="105">
        <v>0.35089189659999998</v>
      </c>
      <c r="AD125" s="95">
        <v>0.30558584420000001</v>
      </c>
      <c r="AE125" s="95">
        <v>0.40291500879999997</v>
      </c>
      <c r="AF125" s="95">
        <v>4.8216400000000001E-55</v>
      </c>
      <c r="AG125" s="97">
        <v>0.4210526316</v>
      </c>
      <c r="AH125" s="95">
        <v>0.38443272179999999</v>
      </c>
      <c r="AI125" s="95">
        <v>0.46116084429999998</v>
      </c>
      <c r="AJ125" s="95">
        <v>3.0108142820000001</v>
      </c>
      <c r="AK125" s="95">
        <v>2.6220674600999998</v>
      </c>
      <c r="AL125" s="95">
        <v>3.4571965744000002</v>
      </c>
      <c r="AM125" s="95">
        <v>4.6922570000000004E-22</v>
      </c>
      <c r="AN125" s="95">
        <v>2.6682748095000002</v>
      </c>
      <c r="AO125" s="95">
        <v>2.1862695602</v>
      </c>
      <c r="AP125" s="95">
        <v>3.2565474031999999</v>
      </c>
      <c r="AQ125" s="95">
        <v>0.1915835944</v>
      </c>
      <c r="AR125" s="95">
        <v>0.86515569650000002</v>
      </c>
      <c r="AS125" s="95">
        <v>0.69611765719999996</v>
      </c>
      <c r="AT125" s="95">
        <v>1.0752411915</v>
      </c>
      <c r="AU125" s="94">
        <v>1</v>
      </c>
      <c r="AV125" s="94">
        <v>2</v>
      </c>
      <c r="AW125" s="94">
        <v>3</v>
      </c>
      <c r="AX125" s="94" t="s">
        <v>28</v>
      </c>
      <c r="AY125" s="94" t="s">
        <v>228</v>
      </c>
      <c r="AZ125" s="94" t="s">
        <v>28</v>
      </c>
      <c r="BA125" s="94" t="s">
        <v>28</v>
      </c>
      <c r="BB125" s="94" t="s">
        <v>28</v>
      </c>
      <c r="BC125" s="106" t="s">
        <v>436</v>
      </c>
      <c r="BD125" s="107">
        <v>257</v>
      </c>
      <c r="BE125" s="107">
        <v>201</v>
      </c>
      <c r="BF125" s="107">
        <v>464</v>
      </c>
      <c r="BQ125" s="46"/>
      <c r="CC125" s="4"/>
      <c r="CO125" s="4"/>
    </row>
    <row r="126" spans="1:93" s="3" customFormat="1" x14ac:dyDescent="0.3">
      <c r="A126" s="9" t="s">
        <v>233</v>
      </c>
      <c r="B126" s="3" t="s">
        <v>51</v>
      </c>
      <c r="C126" s="100">
        <v>116</v>
      </c>
      <c r="D126" s="101">
        <v>3131</v>
      </c>
      <c r="E126" s="96">
        <v>3.9060217000000001E-2</v>
      </c>
      <c r="F126" s="102">
        <v>3.1642666700000002E-2</v>
      </c>
      <c r="G126" s="102">
        <v>4.8216560499999998E-2</v>
      </c>
      <c r="H126" s="102">
        <v>1.568E-16</v>
      </c>
      <c r="I126" s="103">
        <v>3.7048866200000002E-2</v>
      </c>
      <c r="J126" s="102">
        <v>3.0884661300000001E-2</v>
      </c>
      <c r="K126" s="102">
        <v>4.44433719E-2</v>
      </c>
      <c r="L126" s="102">
        <v>0.4120576078</v>
      </c>
      <c r="M126" s="102">
        <v>0.33380770850000002</v>
      </c>
      <c r="N126" s="102">
        <v>0.5086505429</v>
      </c>
      <c r="O126" s="101">
        <v>143</v>
      </c>
      <c r="P126" s="101">
        <v>3972</v>
      </c>
      <c r="Q126" s="96">
        <v>3.91874236E-2</v>
      </c>
      <c r="R126" s="102">
        <v>3.2205687599999998E-2</v>
      </c>
      <c r="S126" s="102">
        <v>4.7682701000000001E-2</v>
      </c>
      <c r="T126" s="102">
        <v>2.7014330000000002E-18</v>
      </c>
      <c r="U126" s="103">
        <v>3.60020141E-2</v>
      </c>
      <c r="V126" s="102">
        <v>3.0559465099999999E-2</v>
      </c>
      <c r="W126" s="102">
        <v>4.2413864699999998E-2</v>
      </c>
      <c r="X126" s="102">
        <v>0.41757299469999998</v>
      </c>
      <c r="Y126" s="102">
        <v>0.34317707450000001</v>
      </c>
      <c r="Z126" s="102">
        <v>0.50809689489999998</v>
      </c>
      <c r="AA126" s="101">
        <v>194</v>
      </c>
      <c r="AB126" s="101">
        <v>4107</v>
      </c>
      <c r="AC126" s="96">
        <v>5.1388730399999999E-2</v>
      </c>
      <c r="AD126" s="102">
        <v>4.3041114599999999E-2</v>
      </c>
      <c r="AE126" s="102">
        <v>6.1355325799999999E-2</v>
      </c>
      <c r="AF126" s="102">
        <v>1.380097E-19</v>
      </c>
      <c r="AG126" s="103">
        <v>4.72364256E-2</v>
      </c>
      <c r="AH126" s="102">
        <v>4.1035933500000003E-2</v>
      </c>
      <c r="AI126" s="102">
        <v>5.4373806400000002E-2</v>
      </c>
      <c r="AJ126" s="102">
        <v>0.44093900390000001</v>
      </c>
      <c r="AK126" s="102">
        <v>0.36931261119999997</v>
      </c>
      <c r="AL126" s="102">
        <v>0.52645698870000002</v>
      </c>
      <c r="AM126" s="102">
        <v>2.99148269E-2</v>
      </c>
      <c r="AN126" s="102">
        <v>1.3113577165999999</v>
      </c>
      <c r="AO126" s="102">
        <v>1.0267244128999999</v>
      </c>
      <c r="AP126" s="102">
        <v>1.6748983850000001</v>
      </c>
      <c r="AQ126" s="102">
        <v>0.98112624370000001</v>
      </c>
      <c r="AR126" s="102">
        <v>1.0032566803</v>
      </c>
      <c r="AS126" s="102">
        <v>0.76634395600000005</v>
      </c>
      <c r="AT126" s="102">
        <v>1.3134101975000001</v>
      </c>
      <c r="AU126" s="100">
        <v>1</v>
      </c>
      <c r="AV126" s="100">
        <v>2</v>
      </c>
      <c r="AW126" s="100">
        <v>3</v>
      </c>
      <c r="AX126" s="100" t="s">
        <v>28</v>
      </c>
      <c r="AY126" s="100" t="s">
        <v>228</v>
      </c>
      <c r="AZ126" s="100" t="s">
        <v>28</v>
      </c>
      <c r="BA126" s="100" t="s">
        <v>28</v>
      </c>
      <c r="BB126" s="100" t="s">
        <v>28</v>
      </c>
      <c r="BC126" s="98" t="s">
        <v>436</v>
      </c>
      <c r="BD126" s="99">
        <v>116</v>
      </c>
      <c r="BE126" s="99">
        <v>143</v>
      </c>
      <c r="BF126" s="99">
        <v>194</v>
      </c>
      <c r="BG126" s="37"/>
      <c r="BH126" s="37"/>
      <c r="BI126" s="37"/>
      <c r="BJ126" s="37"/>
      <c r="BK126" s="37"/>
      <c r="BL126" s="37"/>
      <c r="BM126" s="37"/>
      <c r="BN126" s="37"/>
      <c r="BO126" s="37"/>
      <c r="BP126" s="37"/>
      <c r="BQ126" s="47"/>
      <c r="BR126" s="37"/>
      <c r="BS126" s="37"/>
      <c r="BT126" s="37"/>
      <c r="BU126" s="37"/>
      <c r="BV126" s="37"/>
      <c r="BW126" s="37"/>
      <c r="CC126" s="21"/>
      <c r="CO126" s="21"/>
    </row>
    <row r="127" spans="1:93" x14ac:dyDescent="0.3">
      <c r="A127" s="9"/>
      <c r="B127" t="s">
        <v>52</v>
      </c>
      <c r="C127" s="94">
        <v>44</v>
      </c>
      <c r="D127" s="104">
        <v>1309</v>
      </c>
      <c r="E127" s="105">
        <v>3.47905482E-2</v>
      </c>
      <c r="F127" s="95">
        <v>2.5432091399999999E-2</v>
      </c>
      <c r="G127" s="95">
        <v>4.7592713799999999E-2</v>
      </c>
      <c r="H127" s="95">
        <v>3.6128630000000001E-10</v>
      </c>
      <c r="I127" s="97">
        <v>3.3613445399999997E-2</v>
      </c>
      <c r="J127" s="95">
        <v>2.5014370000000001E-2</v>
      </c>
      <c r="K127" s="95">
        <v>4.5168585499999997E-2</v>
      </c>
      <c r="L127" s="95">
        <v>0.36701562809999999</v>
      </c>
      <c r="M127" s="95">
        <v>0.26829054050000001</v>
      </c>
      <c r="N127" s="95">
        <v>0.50206940200000005</v>
      </c>
      <c r="O127" s="104">
        <v>43</v>
      </c>
      <c r="P127" s="104">
        <v>1225</v>
      </c>
      <c r="Q127" s="105">
        <v>3.7594046999999998E-2</v>
      </c>
      <c r="R127" s="95">
        <v>2.7346801399999999E-2</v>
      </c>
      <c r="S127" s="95">
        <v>5.1681085100000003E-2</v>
      </c>
      <c r="T127" s="95">
        <v>1.7611495E-8</v>
      </c>
      <c r="U127" s="97">
        <v>3.5102040799999998E-2</v>
      </c>
      <c r="V127" s="95">
        <v>2.6033067699999999E-2</v>
      </c>
      <c r="W127" s="95">
        <v>4.7330313999999998E-2</v>
      </c>
      <c r="X127" s="95">
        <v>0.4005943065</v>
      </c>
      <c r="Y127" s="95">
        <v>0.29140179939999999</v>
      </c>
      <c r="Z127" s="95">
        <v>0.55070283949999999</v>
      </c>
      <c r="AA127" s="104">
        <v>59</v>
      </c>
      <c r="AB127" s="104">
        <v>1421</v>
      </c>
      <c r="AC127" s="105">
        <v>4.6210158000000001E-2</v>
      </c>
      <c r="AD127" s="95">
        <v>3.5001892299999997E-2</v>
      </c>
      <c r="AE127" s="95">
        <v>6.1007521699999998E-2</v>
      </c>
      <c r="AF127" s="95">
        <v>6.7236379999999996E-11</v>
      </c>
      <c r="AG127" s="97">
        <v>4.1520056299999997E-2</v>
      </c>
      <c r="AH127" s="95">
        <v>3.2169249699999999E-2</v>
      </c>
      <c r="AI127" s="95">
        <v>5.3588911500000003E-2</v>
      </c>
      <c r="AJ127" s="95">
        <v>0.39650446519999999</v>
      </c>
      <c r="AK127" s="95">
        <v>0.30033237670000001</v>
      </c>
      <c r="AL127" s="95">
        <v>0.52347266930000003</v>
      </c>
      <c r="AM127" s="95">
        <v>0.32429016040000003</v>
      </c>
      <c r="AN127" s="95">
        <v>1.2291881751</v>
      </c>
      <c r="AO127" s="95">
        <v>0.815488345</v>
      </c>
      <c r="AP127" s="95">
        <v>1.8527592442</v>
      </c>
      <c r="AQ127" s="95">
        <v>0.72691859339999998</v>
      </c>
      <c r="AR127" s="95">
        <v>1.0805821964</v>
      </c>
      <c r="AS127" s="95">
        <v>0.69945627870000004</v>
      </c>
      <c r="AT127" s="95">
        <v>1.6693793718000001</v>
      </c>
      <c r="AU127" s="94">
        <v>1</v>
      </c>
      <c r="AV127" s="94">
        <v>2</v>
      </c>
      <c r="AW127" s="94">
        <v>3</v>
      </c>
      <c r="AX127" s="94" t="s">
        <v>28</v>
      </c>
      <c r="AY127" s="94" t="s">
        <v>28</v>
      </c>
      <c r="AZ127" s="94" t="s">
        <v>28</v>
      </c>
      <c r="BA127" s="94" t="s">
        <v>28</v>
      </c>
      <c r="BB127" s="94" t="s">
        <v>28</v>
      </c>
      <c r="BC127" s="106" t="s">
        <v>229</v>
      </c>
      <c r="BD127" s="107">
        <v>44</v>
      </c>
      <c r="BE127" s="107">
        <v>43</v>
      </c>
      <c r="BF127" s="107">
        <v>59</v>
      </c>
      <c r="BQ127" s="46"/>
    </row>
    <row r="128" spans="1:93" x14ac:dyDescent="0.3">
      <c r="A128" s="9"/>
      <c r="B128" t="s">
        <v>54</v>
      </c>
      <c r="C128" s="94">
        <v>114</v>
      </c>
      <c r="D128" s="104">
        <v>2771</v>
      </c>
      <c r="E128" s="105">
        <v>4.2742159799999999E-2</v>
      </c>
      <c r="F128" s="95">
        <v>3.4577651799999998E-2</v>
      </c>
      <c r="G128" s="95">
        <v>5.2834479099999998E-2</v>
      </c>
      <c r="H128" s="95">
        <v>1.7769269999999999E-13</v>
      </c>
      <c r="I128" s="97">
        <v>4.1140382500000003E-2</v>
      </c>
      <c r="J128" s="95">
        <v>3.42409651E-2</v>
      </c>
      <c r="K128" s="95">
        <v>4.9430004999999999E-2</v>
      </c>
      <c r="L128" s="95">
        <v>0.45089949489999998</v>
      </c>
      <c r="M128" s="95">
        <v>0.36476972190000001</v>
      </c>
      <c r="N128" s="95">
        <v>0.55736631169999995</v>
      </c>
      <c r="O128" s="104">
        <v>94</v>
      </c>
      <c r="P128" s="104">
        <v>2868</v>
      </c>
      <c r="Q128" s="105">
        <v>3.46144143E-2</v>
      </c>
      <c r="R128" s="95">
        <v>2.7540422299999999E-2</v>
      </c>
      <c r="S128" s="95">
        <v>4.3505421500000002E-2</v>
      </c>
      <c r="T128" s="95">
        <v>1.2229520000000001E-17</v>
      </c>
      <c r="U128" s="97">
        <v>3.27754533E-2</v>
      </c>
      <c r="V128" s="95">
        <v>2.677651E-2</v>
      </c>
      <c r="W128" s="95">
        <v>4.0118384999999999E-2</v>
      </c>
      <c r="X128" s="95">
        <v>0.36884396330000002</v>
      </c>
      <c r="Y128" s="95">
        <v>0.2934649829</v>
      </c>
      <c r="Z128" s="95">
        <v>0.46358467679999998</v>
      </c>
      <c r="AA128" s="104">
        <v>165</v>
      </c>
      <c r="AB128" s="104">
        <v>2901</v>
      </c>
      <c r="AC128" s="105">
        <v>6.2305918699999997E-2</v>
      </c>
      <c r="AD128" s="95">
        <v>5.1713993399999998E-2</v>
      </c>
      <c r="AE128" s="95">
        <v>7.5067254599999994E-2</v>
      </c>
      <c r="AF128" s="95">
        <v>4.4866019999999999E-11</v>
      </c>
      <c r="AG128" s="97">
        <v>5.6876939000000001E-2</v>
      </c>
      <c r="AH128" s="95">
        <v>4.88281494E-2</v>
      </c>
      <c r="AI128" s="95">
        <v>6.6252484E-2</v>
      </c>
      <c r="AJ128" s="95">
        <v>0.53461351430000004</v>
      </c>
      <c r="AK128" s="95">
        <v>0.44372991090000002</v>
      </c>
      <c r="AL128" s="95">
        <v>0.64411166050000002</v>
      </c>
      <c r="AM128" s="95">
        <v>3.27453E-5</v>
      </c>
      <c r="AN128" s="95">
        <v>1.7999992193000001</v>
      </c>
      <c r="AO128" s="95">
        <v>1.3639965842999999</v>
      </c>
      <c r="AP128" s="95">
        <v>2.3753704567999998</v>
      </c>
      <c r="AQ128" s="95">
        <v>0.1608975976</v>
      </c>
      <c r="AR128" s="95">
        <v>0.80984242449999999</v>
      </c>
      <c r="AS128" s="95">
        <v>0.60304809049999997</v>
      </c>
      <c r="AT128" s="95">
        <v>1.0875496712999999</v>
      </c>
      <c r="AU128" s="94">
        <v>1</v>
      </c>
      <c r="AV128" s="94">
        <v>2</v>
      </c>
      <c r="AW128" s="94">
        <v>3</v>
      </c>
      <c r="AX128" s="94" t="s">
        <v>28</v>
      </c>
      <c r="AY128" s="94" t="s">
        <v>228</v>
      </c>
      <c r="AZ128" s="94" t="s">
        <v>28</v>
      </c>
      <c r="BA128" s="94" t="s">
        <v>28</v>
      </c>
      <c r="BB128" s="94" t="s">
        <v>28</v>
      </c>
      <c r="BC128" s="106" t="s">
        <v>436</v>
      </c>
      <c r="BD128" s="107">
        <v>114</v>
      </c>
      <c r="BE128" s="107">
        <v>94</v>
      </c>
      <c r="BF128" s="107">
        <v>165</v>
      </c>
      <c r="BQ128" s="46"/>
    </row>
    <row r="129" spans="1:104" x14ac:dyDescent="0.3">
      <c r="A129" s="9"/>
      <c r="B129" t="s">
        <v>53</v>
      </c>
      <c r="C129" s="94">
        <v>119</v>
      </c>
      <c r="D129" s="104">
        <v>3051</v>
      </c>
      <c r="E129" s="105">
        <v>3.99842698E-2</v>
      </c>
      <c r="F129" s="95">
        <v>3.2458444599999997E-2</v>
      </c>
      <c r="G129" s="95">
        <v>4.9255035199999998E-2</v>
      </c>
      <c r="H129" s="95">
        <v>4.9201680000000004E-16</v>
      </c>
      <c r="I129" s="97">
        <v>3.9003605400000002E-2</v>
      </c>
      <c r="J129" s="95">
        <v>3.2589315299999998E-2</v>
      </c>
      <c r="K129" s="95">
        <v>4.6680368E-2</v>
      </c>
      <c r="L129" s="95">
        <v>0.42180571</v>
      </c>
      <c r="M129" s="95">
        <v>0.34241358750000001</v>
      </c>
      <c r="N129" s="95">
        <v>0.51960571499999997</v>
      </c>
      <c r="O129" s="104">
        <v>113</v>
      </c>
      <c r="P129" s="104">
        <v>3275</v>
      </c>
      <c r="Q129" s="105">
        <v>3.6797613299999997E-2</v>
      </c>
      <c r="R129" s="95">
        <v>2.9733141099999999E-2</v>
      </c>
      <c r="S129" s="95">
        <v>4.5540575100000001E-2</v>
      </c>
      <c r="T129" s="95">
        <v>7.4401890000000006E-18</v>
      </c>
      <c r="U129" s="97">
        <v>3.4503816800000003E-2</v>
      </c>
      <c r="V129" s="95">
        <v>2.8694114900000001E-2</v>
      </c>
      <c r="W129" s="95">
        <v>4.1489809900000001E-2</v>
      </c>
      <c r="X129" s="95">
        <v>0.3921076751</v>
      </c>
      <c r="Y129" s="95">
        <v>0.31683013580000002</v>
      </c>
      <c r="Z129" s="95">
        <v>0.48527084860000003</v>
      </c>
      <c r="AA129" s="104">
        <v>132</v>
      </c>
      <c r="AB129" s="104">
        <v>2931</v>
      </c>
      <c r="AC129" s="105">
        <v>4.8811668599999997E-2</v>
      </c>
      <c r="AD129" s="95">
        <v>3.9908603199999997E-2</v>
      </c>
      <c r="AE129" s="95">
        <v>5.97008864E-2</v>
      </c>
      <c r="AF129" s="95">
        <v>2.4449519999999999E-17</v>
      </c>
      <c r="AG129" s="97">
        <v>4.5035824000000002E-2</v>
      </c>
      <c r="AH129" s="95">
        <v>3.7972616899999999E-2</v>
      </c>
      <c r="AI129" s="95">
        <v>5.3412843299999999E-2</v>
      </c>
      <c r="AJ129" s="95">
        <v>0.41882662500000001</v>
      </c>
      <c r="AK129" s="95">
        <v>0.34243421889999998</v>
      </c>
      <c r="AL129" s="95">
        <v>0.51226113549999996</v>
      </c>
      <c r="AM129" s="95">
        <v>4.45004227E-2</v>
      </c>
      <c r="AN129" s="95">
        <v>1.3264900683</v>
      </c>
      <c r="AO129" s="95">
        <v>1.0069678631000001</v>
      </c>
      <c r="AP129" s="95">
        <v>1.7474002555000001</v>
      </c>
      <c r="AQ129" s="95">
        <v>0.56163623220000003</v>
      </c>
      <c r="AR129" s="95">
        <v>0.92030224549999995</v>
      </c>
      <c r="AS129" s="95">
        <v>0.69523131780000003</v>
      </c>
      <c r="AT129" s="95">
        <v>1.2182365802999999</v>
      </c>
      <c r="AU129" s="94">
        <v>1</v>
      </c>
      <c r="AV129" s="94">
        <v>2</v>
      </c>
      <c r="AW129" s="94">
        <v>3</v>
      </c>
      <c r="AX129" s="94" t="s">
        <v>28</v>
      </c>
      <c r="AY129" s="94" t="s">
        <v>228</v>
      </c>
      <c r="AZ129" s="94" t="s">
        <v>28</v>
      </c>
      <c r="BA129" s="94" t="s">
        <v>28</v>
      </c>
      <c r="BB129" s="94" t="s">
        <v>28</v>
      </c>
      <c r="BC129" s="106" t="s">
        <v>436</v>
      </c>
      <c r="BD129" s="107">
        <v>119</v>
      </c>
      <c r="BE129" s="107">
        <v>113</v>
      </c>
      <c r="BF129" s="107">
        <v>132</v>
      </c>
      <c r="BQ129" s="46"/>
    </row>
    <row r="130" spans="1:104" x14ac:dyDescent="0.3">
      <c r="A130" s="9"/>
      <c r="B130" t="s">
        <v>55</v>
      </c>
      <c r="C130" s="94">
        <v>78</v>
      </c>
      <c r="D130" s="104">
        <v>1856</v>
      </c>
      <c r="E130" s="105">
        <v>4.1540966800000002E-2</v>
      </c>
      <c r="F130" s="95">
        <v>3.2471617000000001E-2</v>
      </c>
      <c r="G130" s="95">
        <v>5.3143393499999997E-2</v>
      </c>
      <c r="H130" s="95">
        <v>5.2099320000000001E-11</v>
      </c>
      <c r="I130" s="97">
        <v>4.2025862099999999E-2</v>
      </c>
      <c r="J130" s="95">
        <v>3.36617767E-2</v>
      </c>
      <c r="K130" s="95">
        <v>5.2468207400000001E-2</v>
      </c>
      <c r="L130" s="95">
        <v>0.43822775959999999</v>
      </c>
      <c r="M130" s="95">
        <v>0.34255254689999998</v>
      </c>
      <c r="N130" s="95">
        <v>0.56062513920000001</v>
      </c>
      <c r="O130" s="104">
        <v>69</v>
      </c>
      <c r="P130" s="104">
        <v>2068</v>
      </c>
      <c r="Q130" s="105">
        <v>3.4117869000000002E-2</v>
      </c>
      <c r="R130" s="95">
        <v>2.63256059E-2</v>
      </c>
      <c r="S130" s="95">
        <v>4.4216607400000003E-2</v>
      </c>
      <c r="T130" s="95">
        <v>2.030052E-14</v>
      </c>
      <c r="U130" s="97">
        <v>3.3365570599999998E-2</v>
      </c>
      <c r="V130" s="95">
        <v>2.63527494E-2</v>
      </c>
      <c r="W130" s="95">
        <v>4.22445979E-2</v>
      </c>
      <c r="X130" s="95">
        <v>0.36355287980000001</v>
      </c>
      <c r="Y130" s="95">
        <v>0.2805201537</v>
      </c>
      <c r="Z130" s="95">
        <v>0.47116292609999999</v>
      </c>
      <c r="AA130" s="104">
        <v>89</v>
      </c>
      <c r="AB130" s="104">
        <v>1932</v>
      </c>
      <c r="AC130" s="105">
        <v>4.8501185500000002E-2</v>
      </c>
      <c r="AD130" s="95">
        <v>3.8400231700000002E-2</v>
      </c>
      <c r="AE130" s="95">
        <v>6.1259135399999998E-2</v>
      </c>
      <c r="AF130" s="95">
        <v>1.867763E-13</v>
      </c>
      <c r="AG130" s="97">
        <v>4.6066252600000003E-2</v>
      </c>
      <c r="AH130" s="95">
        <v>3.7424473700000002E-2</v>
      </c>
      <c r="AI130" s="95">
        <v>5.6703526300000001E-2</v>
      </c>
      <c r="AJ130" s="95">
        <v>0.41616253689999999</v>
      </c>
      <c r="AK130" s="95">
        <v>0.32949169560000002</v>
      </c>
      <c r="AL130" s="95">
        <v>0.52563163030000004</v>
      </c>
      <c r="AM130" s="95">
        <v>3.9129626399999999E-2</v>
      </c>
      <c r="AN130" s="95">
        <v>1.4215772241</v>
      </c>
      <c r="AO130" s="95">
        <v>1.0176946611</v>
      </c>
      <c r="AP130" s="95">
        <v>1.9857447241999999</v>
      </c>
      <c r="AQ130" s="95">
        <v>0.2605742124</v>
      </c>
      <c r="AR130" s="95">
        <v>0.82130657110000005</v>
      </c>
      <c r="AS130" s="95">
        <v>0.5828568368</v>
      </c>
      <c r="AT130" s="95">
        <v>1.1573073200999999</v>
      </c>
      <c r="AU130" s="94">
        <v>1</v>
      </c>
      <c r="AV130" s="94">
        <v>2</v>
      </c>
      <c r="AW130" s="94">
        <v>3</v>
      </c>
      <c r="AX130" s="94" t="s">
        <v>28</v>
      </c>
      <c r="AY130" s="94" t="s">
        <v>228</v>
      </c>
      <c r="AZ130" s="94" t="s">
        <v>28</v>
      </c>
      <c r="BA130" s="94" t="s">
        <v>28</v>
      </c>
      <c r="BB130" s="94" t="s">
        <v>28</v>
      </c>
      <c r="BC130" s="106" t="s">
        <v>436</v>
      </c>
      <c r="BD130" s="107">
        <v>78</v>
      </c>
      <c r="BE130" s="107">
        <v>69</v>
      </c>
      <c r="BF130" s="107">
        <v>89</v>
      </c>
    </row>
    <row r="131" spans="1:104" x14ac:dyDescent="0.3">
      <c r="A131" s="9"/>
      <c r="B131" t="s">
        <v>59</v>
      </c>
      <c r="C131" s="94">
        <v>128</v>
      </c>
      <c r="D131" s="104">
        <v>3350</v>
      </c>
      <c r="E131" s="105">
        <v>3.8329289900000001E-2</v>
      </c>
      <c r="F131" s="95">
        <v>3.1307319600000001E-2</v>
      </c>
      <c r="G131" s="95">
        <v>4.6926229600000001E-2</v>
      </c>
      <c r="H131" s="95">
        <v>1.787129E-18</v>
      </c>
      <c r="I131" s="97">
        <v>3.8208955199999999E-2</v>
      </c>
      <c r="J131" s="95">
        <v>3.2131342E-2</v>
      </c>
      <c r="K131" s="95">
        <v>4.5436143300000002E-2</v>
      </c>
      <c r="L131" s="95">
        <v>0.40434684510000002</v>
      </c>
      <c r="M131" s="95">
        <v>0.33027003430000001</v>
      </c>
      <c r="N131" s="95">
        <v>0.4950384659</v>
      </c>
      <c r="O131" s="104">
        <v>140</v>
      </c>
      <c r="P131" s="104">
        <v>3810</v>
      </c>
      <c r="Q131" s="105">
        <v>3.8545517600000002E-2</v>
      </c>
      <c r="R131" s="95">
        <v>3.1680156000000001E-2</v>
      </c>
      <c r="S131" s="95">
        <v>4.6898662000000001E-2</v>
      </c>
      <c r="T131" s="95">
        <v>6.0462150000000004E-19</v>
      </c>
      <c r="U131" s="97">
        <v>3.6745406799999998E-2</v>
      </c>
      <c r="V131" s="95">
        <v>3.1136041600000001E-2</v>
      </c>
      <c r="W131" s="95">
        <v>4.3365336499999997E-2</v>
      </c>
      <c r="X131" s="95">
        <v>0.4107329783</v>
      </c>
      <c r="Y131" s="95">
        <v>0.33757712020000002</v>
      </c>
      <c r="Z131" s="95">
        <v>0.49974233839999999</v>
      </c>
      <c r="AA131" s="104">
        <v>214</v>
      </c>
      <c r="AB131" s="104">
        <v>4172</v>
      </c>
      <c r="AC131" s="105">
        <v>5.6572072299999998E-2</v>
      </c>
      <c r="AD131" s="95">
        <v>4.7681306100000001E-2</v>
      </c>
      <c r="AE131" s="95">
        <v>6.7120631400000005E-2</v>
      </c>
      <c r="AF131" s="95">
        <v>1.1792429999999999E-16</v>
      </c>
      <c r="AG131" s="97">
        <v>5.1294343200000002E-2</v>
      </c>
      <c r="AH131" s="95">
        <v>4.4862403199999998E-2</v>
      </c>
      <c r="AI131" s="95">
        <v>5.8648433E-2</v>
      </c>
      <c r="AJ131" s="95">
        <v>0.48541446799999999</v>
      </c>
      <c r="AK131" s="95">
        <v>0.40912759360000001</v>
      </c>
      <c r="AL131" s="95">
        <v>0.57592596890000003</v>
      </c>
      <c r="AM131" s="95">
        <v>1.7396534E-3</v>
      </c>
      <c r="AN131" s="95">
        <v>1.4676692864000001</v>
      </c>
      <c r="AO131" s="95">
        <v>1.1543434772000001</v>
      </c>
      <c r="AP131" s="95">
        <v>1.8660417603999999</v>
      </c>
      <c r="AQ131" s="95">
        <v>0.96656938739999998</v>
      </c>
      <c r="AR131" s="95">
        <v>1.0056413174000001</v>
      </c>
      <c r="AS131" s="95">
        <v>0.77302273310000003</v>
      </c>
      <c r="AT131" s="95">
        <v>1.3082596617</v>
      </c>
      <c r="AU131" s="94">
        <v>1</v>
      </c>
      <c r="AV131" s="94">
        <v>2</v>
      </c>
      <c r="AW131" s="94">
        <v>3</v>
      </c>
      <c r="AX131" s="94" t="s">
        <v>28</v>
      </c>
      <c r="AY131" s="94" t="s">
        <v>228</v>
      </c>
      <c r="AZ131" s="94" t="s">
        <v>28</v>
      </c>
      <c r="BA131" s="94" t="s">
        <v>28</v>
      </c>
      <c r="BB131" s="94" t="s">
        <v>28</v>
      </c>
      <c r="BC131" s="106" t="s">
        <v>436</v>
      </c>
      <c r="BD131" s="107">
        <v>128</v>
      </c>
      <c r="BE131" s="107">
        <v>140</v>
      </c>
      <c r="BF131" s="107">
        <v>214</v>
      </c>
      <c r="BQ131" s="46"/>
    </row>
    <row r="132" spans="1:104" x14ac:dyDescent="0.3">
      <c r="A132" s="9"/>
      <c r="B132" t="s">
        <v>56</v>
      </c>
      <c r="C132" s="94">
        <v>104</v>
      </c>
      <c r="D132" s="104">
        <v>2592</v>
      </c>
      <c r="E132" s="105">
        <v>4.1171539799999997E-2</v>
      </c>
      <c r="F132" s="95">
        <v>3.3067828700000003E-2</v>
      </c>
      <c r="G132" s="95">
        <v>5.1261172899999999E-2</v>
      </c>
      <c r="H132" s="95">
        <v>8.8398439999999998E-14</v>
      </c>
      <c r="I132" s="97">
        <v>4.0123456799999999E-2</v>
      </c>
      <c r="J132" s="95">
        <v>3.3107864100000002E-2</v>
      </c>
      <c r="K132" s="95">
        <v>4.8625661299999998E-2</v>
      </c>
      <c r="L132" s="95">
        <v>0.43433056660000002</v>
      </c>
      <c r="M132" s="95">
        <v>0.34884215829999998</v>
      </c>
      <c r="N132" s="95">
        <v>0.54076904589999997</v>
      </c>
      <c r="O132" s="104">
        <v>78</v>
      </c>
      <c r="P132" s="104">
        <v>2561</v>
      </c>
      <c r="Q132" s="105">
        <v>3.28885545E-2</v>
      </c>
      <c r="R132" s="95">
        <v>2.5696963100000001E-2</v>
      </c>
      <c r="S132" s="95">
        <v>4.2092795699999998E-2</v>
      </c>
      <c r="T132" s="95">
        <v>8.1867040000000003E-17</v>
      </c>
      <c r="U132" s="97">
        <v>3.04568528E-2</v>
      </c>
      <c r="V132" s="95">
        <v>2.4395258699999998E-2</v>
      </c>
      <c r="W132" s="95">
        <v>3.8024597E-2</v>
      </c>
      <c r="X132" s="95">
        <v>0.35045356189999999</v>
      </c>
      <c r="Y132" s="95">
        <v>0.27382146680000002</v>
      </c>
      <c r="Z132" s="95">
        <v>0.44853203250000001</v>
      </c>
      <c r="AA132" s="104">
        <v>111</v>
      </c>
      <c r="AB132" s="104">
        <v>2401</v>
      </c>
      <c r="AC132" s="105">
        <v>5.0784598899999998E-2</v>
      </c>
      <c r="AD132" s="95">
        <v>4.0975391200000003E-2</v>
      </c>
      <c r="AE132" s="95">
        <v>6.2942058800000006E-2</v>
      </c>
      <c r="AF132" s="95">
        <v>3.3024510000000003E-14</v>
      </c>
      <c r="AG132" s="97">
        <v>4.6230737199999997E-2</v>
      </c>
      <c r="AH132" s="95">
        <v>3.8382949399999998E-2</v>
      </c>
      <c r="AI132" s="95">
        <v>5.5683085700000003E-2</v>
      </c>
      <c r="AJ132" s="95">
        <v>0.43575527720000001</v>
      </c>
      <c r="AK132" s="95">
        <v>0.35158775209999998</v>
      </c>
      <c r="AL132" s="95">
        <v>0.54007188949999996</v>
      </c>
      <c r="AM132" s="95">
        <v>6.2245835999999999E-3</v>
      </c>
      <c r="AN132" s="95">
        <v>1.5441420172</v>
      </c>
      <c r="AO132" s="95">
        <v>1.1311096741</v>
      </c>
      <c r="AP132" s="95">
        <v>2.1079959122999998</v>
      </c>
      <c r="AQ132" s="95">
        <v>0.16102043529999999</v>
      </c>
      <c r="AR132" s="95">
        <v>0.79881769530000002</v>
      </c>
      <c r="AS132" s="95">
        <v>0.58349547430000004</v>
      </c>
      <c r="AT132" s="95">
        <v>1.0935983885</v>
      </c>
      <c r="AU132" s="94">
        <v>1</v>
      </c>
      <c r="AV132" s="94">
        <v>2</v>
      </c>
      <c r="AW132" s="94">
        <v>3</v>
      </c>
      <c r="AX132" s="94" t="s">
        <v>28</v>
      </c>
      <c r="AY132" s="94" t="s">
        <v>228</v>
      </c>
      <c r="AZ132" s="94" t="s">
        <v>28</v>
      </c>
      <c r="BA132" s="94" t="s">
        <v>28</v>
      </c>
      <c r="BB132" s="94" t="s">
        <v>28</v>
      </c>
      <c r="BC132" s="106" t="s">
        <v>436</v>
      </c>
      <c r="BD132" s="107">
        <v>104</v>
      </c>
      <c r="BE132" s="107">
        <v>78</v>
      </c>
      <c r="BF132" s="107">
        <v>111</v>
      </c>
      <c r="BQ132" s="46"/>
      <c r="CC132" s="4"/>
    </row>
    <row r="133" spans="1:104" x14ac:dyDescent="0.3">
      <c r="A133" s="9"/>
      <c r="B133" t="s">
        <v>57</v>
      </c>
      <c r="C133" s="94">
        <v>234</v>
      </c>
      <c r="D133" s="104">
        <v>4828</v>
      </c>
      <c r="E133" s="105">
        <v>4.5992852000000001E-2</v>
      </c>
      <c r="F133" s="95">
        <v>3.9011923499999997E-2</v>
      </c>
      <c r="G133" s="95">
        <v>5.4222972000000001E-2</v>
      </c>
      <c r="H133" s="95">
        <v>7.2674269999999995E-18</v>
      </c>
      <c r="I133" s="97">
        <v>4.84672742E-2</v>
      </c>
      <c r="J133" s="95">
        <v>4.2638685799999999E-2</v>
      </c>
      <c r="K133" s="95">
        <v>5.5092614300000002E-2</v>
      </c>
      <c r="L133" s="95">
        <v>0.48519199390000001</v>
      </c>
      <c r="M133" s="95">
        <v>0.41154814540000001</v>
      </c>
      <c r="N133" s="95">
        <v>0.5720139273</v>
      </c>
      <c r="O133" s="104">
        <v>209</v>
      </c>
      <c r="P133" s="104">
        <v>4938</v>
      </c>
      <c r="Q133" s="105">
        <v>4.2507961499999997E-2</v>
      </c>
      <c r="R133" s="95">
        <v>3.5838652800000002E-2</v>
      </c>
      <c r="S133" s="95">
        <v>5.0418379499999999E-2</v>
      </c>
      <c r="T133" s="95">
        <v>9.447838E-20</v>
      </c>
      <c r="U133" s="97">
        <v>4.2324827900000001E-2</v>
      </c>
      <c r="V133" s="95">
        <v>3.6958672099999999E-2</v>
      </c>
      <c r="W133" s="95">
        <v>4.8470114100000003E-2</v>
      </c>
      <c r="X133" s="95">
        <v>0.45295595239999997</v>
      </c>
      <c r="Y133" s="95">
        <v>0.3818891921</v>
      </c>
      <c r="Z133" s="95">
        <v>0.5372477122</v>
      </c>
      <c r="AA133" s="104">
        <v>326</v>
      </c>
      <c r="AB133" s="104">
        <v>4797</v>
      </c>
      <c r="AC133" s="105">
        <v>7.1922702800000002E-2</v>
      </c>
      <c r="AD133" s="95">
        <v>6.1893774700000001E-2</v>
      </c>
      <c r="AE133" s="95">
        <v>8.3576663499999995E-2</v>
      </c>
      <c r="AF133" s="95">
        <v>2.9840119999999999E-10</v>
      </c>
      <c r="AG133" s="97">
        <v>6.7959141099999995E-2</v>
      </c>
      <c r="AH133" s="95">
        <v>6.0968314400000001E-2</v>
      </c>
      <c r="AI133" s="95">
        <v>7.5751558900000002E-2</v>
      </c>
      <c r="AJ133" s="95">
        <v>0.61712995609999999</v>
      </c>
      <c r="AK133" s="95">
        <v>0.53107712799999995</v>
      </c>
      <c r="AL133" s="95">
        <v>0.71712631299999996</v>
      </c>
      <c r="AM133" s="95">
        <v>4.4838673999999999E-7</v>
      </c>
      <c r="AN133" s="95">
        <v>1.6919819299000001</v>
      </c>
      <c r="AO133" s="95">
        <v>1.3794408649000001</v>
      </c>
      <c r="AP133" s="95">
        <v>2.0753356842000001</v>
      </c>
      <c r="AQ133" s="95">
        <v>0.47173790380000002</v>
      </c>
      <c r="AR133" s="95">
        <v>0.92422973760000005</v>
      </c>
      <c r="AS133" s="95">
        <v>0.74573114579999999</v>
      </c>
      <c r="AT133" s="95">
        <v>1.1454538445</v>
      </c>
      <c r="AU133" s="94">
        <v>1</v>
      </c>
      <c r="AV133" s="94">
        <v>2</v>
      </c>
      <c r="AW133" s="94">
        <v>3</v>
      </c>
      <c r="AX133" s="94" t="s">
        <v>28</v>
      </c>
      <c r="AY133" s="94" t="s">
        <v>228</v>
      </c>
      <c r="AZ133" s="94" t="s">
        <v>28</v>
      </c>
      <c r="BA133" s="94" t="s">
        <v>28</v>
      </c>
      <c r="BB133" s="94" t="s">
        <v>28</v>
      </c>
      <c r="BC133" s="106" t="s">
        <v>436</v>
      </c>
      <c r="BD133" s="107">
        <v>234</v>
      </c>
      <c r="BE133" s="107">
        <v>209</v>
      </c>
      <c r="BF133" s="107">
        <v>326</v>
      </c>
    </row>
    <row r="134" spans="1:104" x14ac:dyDescent="0.3">
      <c r="A134" s="9"/>
      <c r="B134" t="s">
        <v>60</v>
      </c>
      <c r="C134" s="94">
        <v>184</v>
      </c>
      <c r="D134" s="104">
        <v>2041</v>
      </c>
      <c r="E134" s="105">
        <v>8.0545049600000002E-2</v>
      </c>
      <c r="F134" s="95">
        <v>6.7480583400000002E-2</v>
      </c>
      <c r="G134" s="95">
        <v>9.6138840099999998E-2</v>
      </c>
      <c r="H134" s="95">
        <v>7.1255426699999999E-2</v>
      </c>
      <c r="I134" s="97">
        <v>9.0151886299999998E-2</v>
      </c>
      <c r="J134" s="95">
        <v>7.8023137100000001E-2</v>
      </c>
      <c r="K134" s="95">
        <v>0.1041660578</v>
      </c>
      <c r="L134" s="95">
        <v>0.84969319210000005</v>
      </c>
      <c r="M134" s="95">
        <v>0.71187233230000002</v>
      </c>
      <c r="N134" s="95">
        <v>1.0141966304000001</v>
      </c>
      <c r="O134" s="104">
        <v>153</v>
      </c>
      <c r="P134" s="104">
        <v>2009</v>
      </c>
      <c r="Q134" s="105">
        <v>7.3844934099999995E-2</v>
      </c>
      <c r="R134" s="95">
        <v>6.1168013200000003E-2</v>
      </c>
      <c r="S134" s="95">
        <v>8.9149115799999998E-2</v>
      </c>
      <c r="T134" s="95">
        <v>1.2622706399999999E-2</v>
      </c>
      <c r="U134" s="97">
        <v>7.6157292200000004E-2</v>
      </c>
      <c r="V134" s="95">
        <v>6.4997391500000001E-2</v>
      </c>
      <c r="W134" s="95">
        <v>8.9233321800000001E-2</v>
      </c>
      <c r="X134" s="95">
        <v>0.78687618159999995</v>
      </c>
      <c r="Y134" s="95">
        <v>0.6517935627</v>
      </c>
      <c r="Z134" s="95">
        <v>0.94995434239999998</v>
      </c>
      <c r="AA134" s="104">
        <v>200</v>
      </c>
      <c r="AB134" s="104">
        <v>1985</v>
      </c>
      <c r="AC134" s="105">
        <v>0.10228706880000001</v>
      </c>
      <c r="AD134" s="95">
        <v>8.6234477300000001E-2</v>
      </c>
      <c r="AE134" s="95">
        <v>0.1213278582</v>
      </c>
      <c r="AF134" s="95">
        <v>0.13410846709999999</v>
      </c>
      <c r="AG134" s="97">
        <v>0.10075566750000001</v>
      </c>
      <c r="AH134" s="95">
        <v>8.7716328699999999E-2</v>
      </c>
      <c r="AI134" s="95">
        <v>0.11573334959999999</v>
      </c>
      <c r="AJ134" s="95">
        <v>0.87767021820000002</v>
      </c>
      <c r="AK134" s="95">
        <v>0.739931581</v>
      </c>
      <c r="AL134" s="95">
        <v>1.0410489722</v>
      </c>
      <c r="AM134" s="95">
        <v>6.3334508999999999E-3</v>
      </c>
      <c r="AN134" s="95">
        <v>1.3851602683999999</v>
      </c>
      <c r="AO134" s="95">
        <v>1.0962562816999999</v>
      </c>
      <c r="AP134" s="95">
        <v>1.7502011173000001</v>
      </c>
      <c r="AQ134" s="95">
        <v>0.47460834829999998</v>
      </c>
      <c r="AR134" s="95">
        <v>0.91681530339999995</v>
      </c>
      <c r="AS134" s="95">
        <v>0.72258462879999996</v>
      </c>
      <c r="AT134" s="95">
        <v>1.1632551636999999</v>
      </c>
      <c r="AU134" s="94" t="s">
        <v>28</v>
      </c>
      <c r="AV134" s="94" t="s">
        <v>28</v>
      </c>
      <c r="AW134" s="94" t="s">
        <v>28</v>
      </c>
      <c r="AX134" s="94" t="s">
        <v>28</v>
      </c>
      <c r="AY134" s="94" t="s">
        <v>228</v>
      </c>
      <c r="AZ134" s="94" t="s">
        <v>28</v>
      </c>
      <c r="BA134" s="94" t="s">
        <v>28</v>
      </c>
      <c r="BB134" s="94" t="s">
        <v>28</v>
      </c>
      <c r="BC134" s="106" t="s">
        <v>264</v>
      </c>
      <c r="BD134" s="107">
        <v>184</v>
      </c>
      <c r="BE134" s="107">
        <v>153</v>
      </c>
      <c r="BF134" s="107">
        <v>200</v>
      </c>
    </row>
    <row r="135" spans="1:104" x14ac:dyDescent="0.3">
      <c r="A135" s="9"/>
      <c r="B135" t="s">
        <v>58</v>
      </c>
      <c r="C135" s="94">
        <v>93</v>
      </c>
      <c r="D135" s="104">
        <v>2503</v>
      </c>
      <c r="E135" s="105">
        <v>3.6766935600000002E-2</v>
      </c>
      <c r="F135" s="95">
        <v>2.92645188E-2</v>
      </c>
      <c r="G135" s="95">
        <v>4.6192714199999999E-2</v>
      </c>
      <c r="H135" s="95">
        <v>4.1670180000000002E-16</v>
      </c>
      <c r="I135" s="97">
        <v>3.7155413499999998E-2</v>
      </c>
      <c r="J135" s="95">
        <v>3.0321913900000001E-2</v>
      </c>
      <c r="K135" s="95">
        <v>4.5528945000000001E-2</v>
      </c>
      <c r="L135" s="95">
        <v>0.3878651145</v>
      </c>
      <c r="M135" s="95">
        <v>0.3087199343</v>
      </c>
      <c r="N135" s="95">
        <v>0.48730039860000002</v>
      </c>
      <c r="O135" s="104">
        <v>94</v>
      </c>
      <c r="P135" s="104">
        <v>2688</v>
      </c>
      <c r="Q135" s="105">
        <v>3.5780309199999999E-2</v>
      </c>
      <c r="R135" s="95">
        <v>2.84802262E-2</v>
      </c>
      <c r="S135" s="95">
        <v>4.4951557699999999E-2</v>
      </c>
      <c r="T135" s="95">
        <v>1.2088860000000001E-16</v>
      </c>
      <c r="U135" s="97">
        <v>3.4970238100000002E-2</v>
      </c>
      <c r="V135" s="95">
        <v>2.8569579800000001E-2</v>
      </c>
      <c r="W135" s="95">
        <v>4.2804884000000001E-2</v>
      </c>
      <c r="X135" s="95">
        <v>0.38126749589999998</v>
      </c>
      <c r="Y135" s="95">
        <v>0.30347933649999997</v>
      </c>
      <c r="Z135" s="95">
        <v>0.47899440230000001</v>
      </c>
      <c r="AA135" s="104">
        <v>158</v>
      </c>
      <c r="AB135" s="104">
        <v>2500</v>
      </c>
      <c r="AC135" s="105">
        <v>6.7654040299999996E-2</v>
      </c>
      <c r="AD135" s="95">
        <v>5.6058027000000003E-2</v>
      </c>
      <c r="AE135" s="95">
        <v>8.1648773699999996E-2</v>
      </c>
      <c r="AF135" s="95">
        <v>1.433516E-8</v>
      </c>
      <c r="AG135" s="97">
        <v>6.3200000000000006E-2</v>
      </c>
      <c r="AH135" s="95">
        <v>5.4075322699999998E-2</v>
      </c>
      <c r="AI135" s="95">
        <v>7.3864376600000003E-2</v>
      </c>
      <c r="AJ135" s="95">
        <v>0.5805028633</v>
      </c>
      <c r="AK135" s="95">
        <v>0.4810037224</v>
      </c>
      <c r="AL135" s="95">
        <v>0.70058412989999996</v>
      </c>
      <c r="AM135" s="95">
        <v>7.1885068E-6</v>
      </c>
      <c r="AN135" s="95">
        <v>1.8908176513999999</v>
      </c>
      <c r="AO135" s="95">
        <v>1.4316411769999999</v>
      </c>
      <c r="AP135" s="95">
        <v>2.497267785</v>
      </c>
      <c r="AQ135" s="95">
        <v>0.86189343309999999</v>
      </c>
      <c r="AR135" s="95">
        <v>0.97316538969999999</v>
      </c>
      <c r="AS135" s="95">
        <v>0.71629515420000001</v>
      </c>
      <c r="AT135" s="95">
        <v>1.3221517277999999</v>
      </c>
      <c r="AU135" s="94">
        <v>1</v>
      </c>
      <c r="AV135" s="94">
        <v>2</v>
      </c>
      <c r="AW135" s="94">
        <v>3</v>
      </c>
      <c r="AX135" s="94" t="s">
        <v>28</v>
      </c>
      <c r="AY135" s="94" t="s">
        <v>228</v>
      </c>
      <c r="AZ135" s="94" t="s">
        <v>28</v>
      </c>
      <c r="BA135" s="94" t="s">
        <v>28</v>
      </c>
      <c r="BB135" s="94" t="s">
        <v>28</v>
      </c>
      <c r="BC135" s="106" t="s">
        <v>436</v>
      </c>
      <c r="BD135" s="107">
        <v>93</v>
      </c>
      <c r="BE135" s="107">
        <v>94</v>
      </c>
      <c r="BF135" s="107">
        <v>158</v>
      </c>
    </row>
    <row r="136" spans="1:104" x14ac:dyDescent="0.3">
      <c r="A136" s="9"/>
      <c r="B136" t="s">
        <v>61</v>
      </c>
      <c r="C136" s="94">
        <v>527</v>
      </c>
      <c r="D136" s="104">
        <v>4774</v>
      </c>
      <c r="E136" s="105">
        <v>9.6678122300000002E-2</v>
      </c>
      <c r="F136" s="95">
        <v>8.4724791899999999E-2</v>
      </c>
      <c r="G136" s="95">
        <v>0.1103178789</v>
      </c>
      <c r="H136" s="95">
        <v>0.76996850360000002</v>
      </c>
      <c r="I136" s="97">
        <v>0.1103896104</v>
      </c>
      <c r="J136" s="95">
        <v>0.1013559571</v>
      </c>
      <c r="K136" s="95">
        <v>0.1202284151</v>
      </c>
      <c r="L136" s="95">
        <v>1.0198856759999999</v>
      </c>
      <c r="M136" s="95">
        <v>0.89378651129999998</v>
      </c>
      <c r="N136" s="95">
        <v>1.1637754417999999</v>
      </c>
      <c r="O136" s="104">
        <v>462</v>
      </c>
      <c r="P136" s="104">
        <v>4513</v>
      </c>
      <c r="Q136" s="105">
        <v>9.4593887500000001E-2</v>
      </c>
      <c r="R136" s="95">
        <v>8.2589699599999997E-2</v>
      </c>
      <c r="S136" s="95">
        <v>0.1083428514</v>
      </c>
      <c r="T136" s="95">
        <v>0.90869149289999995</v>
      </c>
      <c r="U136" s="97">
        <v>0.10237092840000001</v>
      </c>
      <c r="V136" s="95">
        <v>9.3449108399999994E-2</v>
      </c>
      <c r="W136" s="95">
        <v>0.11214453689999999</v>
      </c>
      <c r="X136" s="95">
        <v>1.0079726916</v>
      </c>
      <c r="Y136" s="95">
        <v>0.88005857460000003</v>
      </c>
      <c r="Z136" s="95">
        <v>1.1544787771</v>
      </c>
      <c r="AA136" s="104">
        <v>490</v>
      </c>
      <c r="AB136" s="104">
        <v>3661</v>
      </c>
      <c r="AC136" s="105">
        <v>0.12944985389999999</v>
      </c>
      <c r="AD136" s="95">
        <v>0.11336171220000001</v>
      </c>
      <c r="AE136" s="95">
        <v>0.14782120300000001</v>
      </c>
      <c r="AF136" s="95">
        <v>0.12087627870000001</v>
      </c>
      <c r="AG136" s="97">
        <v>0.13384321220000001</v>
      </c>
      <c r="AH136" s="95">
        <v>0.1225019453</v>
      </c>
      <c r="AI136" s="95">
        <v>0.14623445709999999</v>
      </c>
      <c r="AJ136" s="95">
        <v>1.1107394401999999</v>
      </c>
      <c r="AK136" s="95">
        <v>0.97269576570000005</v>
      </c>
      <c r="AL136" s="95">
        <v>1.2683740872</v>
      </c>
      <c r="AM136" s="95">
        <v>1.4356039999999999E-4</v>
      </c>
      <c r="AN136" s="95">
        <v>1.3684801132</v>
      </c>
      <c r="AO136" s="95">
        <v>1.1641407349999999</v>
      </c>
      <c r="AP136" s="95">
        <v>1.6086867884</v>
      </c>
      <c r="AQ136" s="95">
        <v>0.79001777770000003</v>
      </c>
      <c r="AR136" s="95">
        <v>0.97844150460000001</v>
      </c>
      <c r="AS136" s="95">
        <v>0.83342853640000003</v>
      </c>
      <c r="AT136" s="95">
        <v>1.1486861035</v>
      </c>
      <c r="AU136" s="94" t="s">
        <v>28</v>
      </c>
      <c r="AV136" s="94" t="s">
        <v>28</v>
      </c>
      <c r="AW136" s="94" t="s">
        <v>28</v>
      </c>
      <c r="AX136" s="94" t="s">
        <v>28</v>
      </c>
      <c r="AY136" s="94" t="s">
        <v>228</v>
      </c>
      <c r="AZ136" s="94" t="s">
        <v>28</v>
      </c>
      <c r="BA136" s="94" t="s">
        <v>28</v>
      </c>
      <c r="BB136" s="94" t="s">
        <v>28</v>
      </c>
      <c r="BC136" s="106" t="s">
        <v>264</v>
      </c>
      <c r="BD136" s="107">
        <v>527</v>
      </c>
      <c r="BE136" s="107">
        <v>462</v>
      </c>
      <c r="BF136" s="107">
        <v>490</v>
      </c>
    </row>
    <row r="137" spans="1:104" x14ac:dyDescent="0.3">
      <c r="A137" s="9"/>
      <c r="B137" t="s">
        <v>62</v>
      </c>
      <c r="C137" s="94">
        <v>506</v>
      </c>
      <c r="D137" s="104">
        <v>3384</v>
      </c>
      <c r="E137" s="105">
        <v>0.1217365327</v>
      </c>
      <c r="F137" s="95">
        <v>0.10639806189999999</v>
      </c>
      <c r="G137" s="95">
        <v>0.13928621569999999</v>
      </c>
      <c r="H137" s="95">
        <v>2.7181919999999998E-4</v>
      </c>
      <c r="I137" s="97">
        <v>0.14952718679999999</v>
      </c>
      <c r="J137" s="95">
        <v>0.1370501888</v>
      </c>
      <c r="K137" s="95">
        <v>0.16314008590000001</v>
      </c>
      <c r="L137" s="95">
        <v>1.2842341465</v>
      </c>
      <c r="M137" s="95">
        <v>1.1224241494</v>
      </c>
      <c r="N137" s="95">
        <v>1.4693708647999999</v>
      </c>
      <c r="O137" s="104">
        <v>479</v>
      </c>
      <c r="P137" s="104">
        <v>3489</v>
      </c>
      <c r="Q137" s="105">
        <v>0.12140376880000001</v>
      </c>
      <c r="R137" s="95">
        <v>0.106059556</v>
      </c>
      <c r="S137" s="95">
        <v>0.1389679124</v>
      </c>
      <c r="T137" s="95">
        <v>1.8796509999999999E-4</v>
      </c>
      <c r="U137" s="97">
        <v>0.1372886214</v>
      </c>
      <c r="V137" s="95">
        <v>0.1255284461</v>
      </c>
      <c r="W137" s="95">
        <v>0.1501505527</v>
      </c>
      <c r="X137" s="95">
        <v>1.2936531829</v>
      </c>
      <c r="Y137" s="95">
        <v>1.1301484580000001</v>
      </c>
      <c r="Z137" s="95">
        <v>1.4808130257000001</v>
      </c>
      <c r="AA137" s="104">
        <v>434</v>
      </c>
      <c r="AB137" s="104">
        <v>2815</v>
      </c>
      <c r="AC137" s="105">
        <v>0.14270942089999999</v>
      </c>
      <c r="AD137" s="95">
        <v>0.1244951577</v>
      </c>
      <c r="AE137" s="95">
        <v>0.16358852169999999</v>
      </c>
      <c r="AF137" s="95">
        <v>3.6453547000000002E-3</v>
      </c>
      <c r="AG137" s="97">
        <v>0.15417406750000001</v>
      </c>
      <c r="AH137" s="95">
        <v>0.14033058919999999</v>
      </c>
      <c r="AI137" s="95">
        <v>0.16938319160000001</v>
      </c>
      <c r="AJ137" s="95">
        <v>1.2245126394000001</v>
      </c>
      <c r="AK137" s="95">
        <v>1.0682258619</v>
      </c>
      <c r="AL137" s="95">
        <v>1.4036649528</v>
      </c>
      <c r="AM137" s="95">
        <v>5.3931465599999999E-2</v>
      </c>
      <c r="AN137" s="95">
        <v>1.1754941565999999</v>
      </c>
      <c r="AO137" s="95">
        <v>0.99727081340000001</v>
      </c>
      <c r="AP137" s="95">
        <v>1.3855679858000001</v>
      </c>
      <c r="AQ137" s="95">
        <v>0.97360874070000003</v>
      </c>
      <c r="AR137" s="95">
        <v>0.99726652419999995</v>
      </c>
      <c r="AS137" s="95">
        <v>0.84797624540000005</v>
      </c>
      <c r="AT137" s="95">
        <v>1.1728400716</v>
      </c>
      <c r="AU137" s="94">
        <v>1</v>
      </c>
      <c r="AV137" s="94">
        <v>2</v>
      </c>
      <c r="AW137" s="94">
        <v>3</v>
      </c>
      <c r="AX137" s="94" t="s">
        <v>28</v>
      </c>
      <c r="AY137" s="94" t="s">
        <v>28</v>
      </c>
      <c r="AZ137" s="94" t="s">
        <v>28</v>
      </c>
      <c r="BA137" s="94" t="s">
        <v>28</v>
      </c>
      <c r="BB137" s="94" t="s">
        <v>28</v>
      </c>
      <c r="BC137" s="106" t="s">
        <v>229</v>
      </c>
      <c r="BD137" s="107">
        <v>506</v>
      </c>
      <c r="BE137" s="107">
        <v>479</v>
      </c>
      <c r="BF137" s="107">
        <v>434</v>
      </c>
      <c r="CO137" s="4"/>
    </row>
    <row r="138" spans="1:104" x14ac:dyDescent="0.3">
      <c r="A138" s="9"/>
      <c r="B138" t="s">
        <v>168</v>
      </c>
      <c r="C138" s="94">
        <v>2298</v>
      </c>
      <c r="D138" s="104">
        <v>35769</v>
      </c>
      <c r="E138" s="105">
        <v>4.9998481800000001E-2</v>
      </c>
      <c r="F138" s="95">
        <v>4.5640699299999997E-2</v>
      </c>
      <c r="G138" s="95">
        <v>5.4772346100000001E-2</v>
      </c>
      <c r="H138" s="95">
        <v>5.1740190000000002E-43</v>
      </c>
      <c r="I138" s="97">
        <v>6.4245575799999996E-2</v>
      </c>
      <c r="J138" s="95">
        <v>6.1671814300000002E-2</v>
      </c>
      <c r="K138" s="95">
        <v>6.6926748600000002E-2</v>
      </c>
      <c r="L138" s="95">
        <v>0.52744854929999996</v>
      </c>
      <c r="M138" s="95">
        <v>0.48147703260000002</v>
      </c>
      <c r="N138" s="95">
        <v>0.57780943490000003</v>
      </c>
      <c r="O138" s="104">
        <v>2092</v>
      </c>
      <c r="P138" s="104">
        <v>37488</v>
      </c>
      <c r="Q138" s="105">
        <v>4.6593225500000002E-2</v>
      </c>
      <c r="R138" s="95">
        <v>4.2476344700000002E-2</v>
      </c>
      <c r="S138" s="95">
        <v>5.1109121399999999E-2</v>
      </c>
      <c r="T138" s="95">
        <v>8.6912359999999992E-50</v>
      </c>
      <c r="U138" s="97">
        <v>5.5804524100000003E-2</v>
      </c>
      <c r="V138" s="95">
        <v>5.34637216E-2</v>
      </c>
      <c r="W138" s="95">
        <v>5.8247814000000002E-2</v>
      </c>
      <c r="X138" s="95">
        <v>0.49648767119999998</v>
      </c>
      <c r="Y138" s="95">
        <v>0.4526190504</v>
      </c>
      <c r="Z138" s="95">
        <v>0.54460811450000002</v>
      </c>
      <c r="AA138" s="104">
        <v>2586</v>
      </c>
      <c r="AB138" s="104">
        <v>35705</v>
      </c>
      <c r="AC138" s="105">
        <v>6.7689808800000001E-2</v>
      </c>
      <c r="AD138" s="95">
        <v>6.2073872199999998E-2</v>
      </c>
      <c r="AE138" s="95">
        <v>7.3813829400000003E-2</v>
      </c>
      <c r="AF138" s="95">
        <v>9.5870749999999997E-35</v>
      </c>
      <c r="AG138" s="97">
        <v>7.2426830999999997E-2</v>
      </c>
      <c r="AH138" s="95">
        <v>6.9688468599999998E-2</v>
      </c>
      <c r="AI138" s="95">
        <v>7.5272795500000003E-2</v>
      </c>
      <c r="AJ138" s="95">
        <v>0.58080977349999996</v>
      </c>
      <c r="AK138" s="95">
        <v>0.53262244790000002</v>
      </c>
      <c r="AL138" s="95">
        <v>0.63335669449999998</v>
      </c>
      <c r="AM138" s="95">
        <v>6.0177730000000003E-21</v>
      </c>
      <c r="AN138" s="95">
        <v>1.4527822030999999</v>
      </c>
      <c r="AO138" s="95">
        <v>1.3438273068</v>
      </c>
      <c r="AP138" s="95">
        <v>1.5705709498</v>
      </c>
      <c r="AQ138" s="95">
        <v>9.0786030700000006E-2</v>
      </c>
      <c r="AR138" s="95">
        <v>0.93189280640000005</v>
      </c>
      <c r="AS138" s="95">
        <v>0.85874647540000004</v>
      </c>
      <c r="AT138" s="95">
        <v>1.0112695975999999</v>
      </c>
      <c r="AU138" s="94">
        <v>1</v>
      </c>
      <c r="AV138" s="94">
        <v>2</v>
      </c>
      <c r="AW138" s="94">
        <v>3</v>
      </c>
      <c r="AX138" s="94" t="s">
        <v>28</v>
      </c>
      <c r="AY138" s="94" t="s">
        <v>228</v>
      </c>
      <c r="AZ138" s="94" t="s">
        <v>28</v>
      </c>
      <c r="BA138" s="94" t="s">
        <v>28</v>
      </c>
      <c r="BB138" s="94" t="s">
        <v>28</v>
      </c>
      <c r="BC138" s="106" t="s">
        <v>436</v>
      </c>
      <c r="BD138" s="107">
        <v>2298</v>
      </c>
      <c r="BE138" s="107">
        <v>2092</v>
      </c>
      <c r="BF138" s="107">
        <v>2586</v>
      </c>
      <c r="BQ138" s="46"/>
      <c r="CZ138" s="4"/>
    </row>
    <row r="139" spans="1:104" s="3" customFormat="1" x14ac:dyDescent="0.3">
      <c r="A139" s="9" t="s">
        <v>232</v>
      </c>
      <c r="B139" s="3" t="s">
        <v>128</v>
      </c>
      <c r="C139" s="100">
        <v>52</v>
      </c>
      <c r="D139" s="101">
        <v>182</v>
      </c>
      <c r="E139" s="96">
        <v>0.1747368628</v>
      </c>
      <c r="F139" s="102">
        <v>0.12804632639999999</v>
      </c>
      <c r="G139" s="102">
        <v>0.2384525357</v>
      </c>
      <c r="H139" s="102">
        <v>1.048146E-4</v>
      </c>
      <c r="I139" s="103">
        <v>0.28571428570000001</v>
      </c>
      <c r="J139" s="102">
        <v>0.2177165982</v>
      </c>
      <c r="K139" s="102">
        <v>0.37494914829999998</v>
      </c>
      <c r="L139" s="102">
        <v>1.8502351411</v>
      </c>
      <c r="M139" s="102">
        <v>1.3558433465999999</v>
      </c>
      <c r="N139" s="102">
        <v>2.5249008936999999</v>
      </c>
      <c r="O139" s="101">
        <v>16</v>
      </c>
      <c r="P139" s="101">
        <v>78</v>
      </c>
      <c r="Q139" s="96">
        <v>0.1305390816</v>
      </c>
      <c r="R139" s="102">
        <v>7.8503668499999998E-2</v>
      </c>
      <c r="S139" s="102">
        <v>0.2170656755</v>
      </c>
      <c r="T139" s="102">
        <v>0.20344833300000001</v>
      </c>
      <c r="U139" s="103">
        <v>0.20512820509999999</v>
      </c>
      <c r="V139" s="102">
        <v>0.12566808409999999</v>
      </c>
      <c r="W139" s="102">
        <v>0.33483108160000002</v>
      </c>
      <c r="X139" s="102">
        <v>1.3909333383</v>
      </c>
      <c r="Y139" s="102">
        <v>0.8364802965</v>
      </c>
      <c r="Z139" s="102">
        <v>2.3129003270999999</v>
      </c>
      <c r="AA139" s="101">
        <v>14</v>
      </c>
      <c r="AB139" s="101">
        <v>83</v>
      </c>
      <c r="AC139" s="96">
        <v>0.1120823157</v>
      </c>
      <c r="AD139" s="102">
        <v>6.5304902999999997E-2</v>
      </c>
      <c r="AE139" s="102">
        <v>0.19236603869999999</v>
      </c>
      <c r="AF139" s="102">
        <v>0.88736996629999998</v>
      </c>
      <c r="AG139" s="103">
        <v>0.16867469879999999</v>
      </c>
      <c r="AH139" s="102">
        <v>9.9897992699999993E-2</v>
      </c>
      <c r="AI139" s="102">
        <v>0.2848020591</v>
      </c>
      <c r="AJ139" s="102">
        <v>0.96171795410000005</v>
      </c>
      <c r="AK139" s="102">
        <v>0.56034618209999998</v>
      </c>
      <c r="AL139" s="102">
        <v>1.6505893193000001</v>
      </c>
      <c r="AM139" s="102">
        <v>0.68400307719999998</v>
      </c>
      <c r="AN139" s="102">
        <v>0.85861118619999999</v>
      </c>
      <c r="AO139" s="102">
        <v>0.41208803399999999</v>
      </c>
      <c r="AP139" s="102">
        <v>1.7889700941</v>
      </c>
      <c r="AQ139" s="102">
        <v>0.32934963579999998</v>
      </c>
      <c r="AR139" s="102">
        <v>0.74706092089999998</v>
      </c>
      <c r="AS139" s="102">
        <v>0.41580017479999998</v>
      </c>
      <c r="AT139" s="102">
        <v>1.3422313251</v>
      </c>
      <c r="AU139" s="100">
        <v>1</v>
      </c>
      <c r="AV139" s="100" t="s">
        <v>28</v>
      </c>
      <c r="AW139" s="100" t="s">
        <v>28</v>
      </c>
      <c r="AX139" s="100" t="s">
        <v>28</v>
      </c>
      <c r="AY139" s="100" t="s">
        <v>28</v>
      </c>
      <c r="AZ139" s="100" t="s">
        <v>28</v>
      </c>
      <c r="BA139" s="100" t="s">
        <v>28</v>
      </c>
      <c r="BB139" s="100" t="s">
        <v>28</v>
      </c>
      <c r="BC139" s="98">
        <v>-1</v>
      </c>
      <c r="BD139" s="99">
        <v>52</v>
      </c>
      <c r="BE139" s="99">
        <v>16</v>
      </c>
      <c r="BF139" s="99">
        <v>14</v>
      </c>
      <c r="BG139" s="37"/>
      <c r="BH139" s="37"/>
      <c r="BI139" s="37"/>
      <c r="BJ139" s="37"/>
      <c r="BK139" s="37"/>
      <c r="BL139" s="37"/>
      <c r="BM139" s="37"/>
      <c r="BN139" s="37"/>
      <c r="BO139" s="37"/>
      <c r="BP139" s="37"/>
      <c r="BQ139" s="47"/>
      <c r="BR139" s="37"/>
      <c r="BS139" s="37"/>
      <c r="BT139" s="37"/>
      <c r="BU139" s="37"/>
      <c r="BV139" s="37"/>
      <c r="BW139" s="37"/>
      <c r="CC139" s="21"/>
      <c r="CO139" s="21"/>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topLeftCell="E1" workbookViewId="0">
      <selection activeCell="A5" sqref="A5"/>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17" customWidth="1"/>
    <col min="39" max="51" width="8.88671875" customWidth="1"/>
    <col min="52" max="52" width="11.6640625" customWidth="1"/>
    <col min="53" max="65" width="8.88671875" customWidth="1"/>
    <col min="68" max="70" width="12.33203125" customWidth="1"/>
  </cols>
  <sheetData>
    <row r="1" spans="1:77" s="5" customFormat="1" x14ac:dyDescent="0.3">
      <c r="C1" s="18"/>
      <c r="D1" s="16"/>
      <c r="E1" s="16"/>
      <c r="F1" s="16"/>
      <c r="G1" s="16"/>
      <c r="H1" s="16"/>
      <c r="I1" s="16"/>
      <c r="J1" s="16"/>
      <c r="K1" s="16"/>
      <c r="L1" s="16"/>
      <c r="M1" s="16"/>
      <c r="N1" s="41"/>
      <c r="P1" s="42"/>
      <c r="U1" s="16"/>
      <c r="AL1" s="16"/>
    </row>
    <row r="2" spans="1:77" s="5" customFormat="1" x14ac:dyDescent="0.3">
      <c r="B2" s="43"/>
      <c r="C2" s="18"/>
      <c r="D2" s="16"/>
      <c r="E2" s="16"/>
      <c r="F2" s="16"/>
      <c r="G2" s="16"/>
      <c r="H2" s="16"/>
      <c r="I2" s="16"/>
      <c r="J2" s="16"/>
      <c r="K2" s="16"/>
      <c r="L2" s="16"/>
      <c r="M2" s="16"/>
      <c r="N2" s="41"/>
      <c r="U2" s="16"/>
      <c r="AL2" s="16"/>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8" t="s">
        <v>449</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7" x14ac:dyDescent="0.3">
      <c r="A6" t="s">
        <v>458</v>
      </c>
      <c r="BN6" s="6"/>
      <c r="BO6" s="6"/>
      <c r="BP6" s="6"/>
      <c r="BQ6" s="6"/>
      <c r="BR6" s="11"/>
      <c r="BS6" s="11"/>
      <c r="BT6" s="11"/>
      <c r="BU6" s="11"/>
    </row>
    <row r="7" spans="1:77" x14ac:dyDescent="0.3">
      <c r="A7" s="8" t="s">
        <v>37</v>
      </c>
      <c r="B7" s="94" t="s">
        <v>1</v>
      </c>
      <c r="C7" s="94" t="s">
        <v>2</v>
      </c>
      <c r="D7" s="108" t="s">
        <v>3</v>
      </c>
      <c r="E7" s="95" t="s">
        <v>4</v>
      </c>
      <c r="F7" s="95" t="s">
        <v>5</v>
      </c>
      <c r="G7" s="95" t="s">
        <v>6</v>
      </c>
      <c r="H7" s="97" t="s">
        <v>7</v>
      </c>
      <c r="I7" s="95" t="s">
        <v>155</v>
      </c>
      <c r="J7" s="95" t="s">
        <v>156</v>
      </c>
      <c r="K7" s="95" t="s">
        <v>8</v>
      </c>
      <c r="L7" s="95" t="s">
        <v>9</v>
      </c>
      <c r="M7" s="95" t="s">
        <v>10</v>
      </c>
      <c r="N7" s="95" t="s">
        <v>242</v>
      </c>
      <c r="O7" s="94" t="s">
        <v>243</v>
      </c>
      <c r="P7" s="94" t="s">
        <v>244</v>
      </c>
      <c r="Q7" s="94" t="s">
        <v>245</v>
      </c>
      <c r="R7" s="94" t="s">
        <v>246</v>
      </c>
      <c r="S7" s="94" t="s">
        <v>11</v>
      </c>
      <c r="T7" s="94" t="s">
        <v>12</v>
      </c>
      <c r="U7" s="108" t="s">
        <v>13</v>
      </c>
      <c r="V7" s="94" t="s">
        <v>14</v>
      </c>
      <c r="W7" s="94" t="s">
        <v>15</v>
      </c>
      <c r="X7" s="94" t="s">
        <v>16</v>
      </c>
      <c r="Y7" s="97" t="s">
        <v>17</v>
      </c>
      <c r="Z7" s="94" t="s">
        <v>157</v>
      </c>
      <c r="AA7" s="94" t="s">
        <v>158</v>
      </c>
      <c r="AB7" s="94" t="s">
        <v>18</v>
      </c>
      <c r="AC7" s="94" t="s">
        <v>19</v>
      </c>
      <c r="AD7" s="94" t="s">
        <v>20</v>
      </c>
      <c r="AE7" s="94" t="s">
        <v>247</v>
      </c>
      <c r="AF7" s="94" t="s">
        <v>248</v>
      </c>
      <c r="AG7" s="94" t="s">
        <v>249</v>
      </c>
      <c r="AH7" s="94" t="s">
        <v>250</v>
      </c>
      <c r="AI7" s="94" t="s">
        <v>251</v>
      </c>
      <c r="AJ7" s="94" t="s">
        <v>207</v>
      </c>
      <c r="AK7" s="94" t="s">
        <v>208</v>
      </c>
      <c r="AL7" s="108" t="s">
        <v>209</v>
      </c>
      <c r="AM7" s="94" t="s">
        <v>210</v>
      </c>
      <c r="AN7" s="94" t="s">
        <v>211</v>
      </c>
      <c r="AO7" s="94" t="s">
        <v>212</v>
      </c>
      <c r="AP7" s="97" t="s">
        <v>213</v>
      </c>
      <c r="AQ7" s="94" t="s">
        <v>214</v>
      </c>
      <c r="AR7" s="94" t="s">
        <v>215</v>
      </c>
      <c r="AS7" s="94" t="s">
        <v>216</v>
      </c>
      <c r="AT7" s="94" t="s">
        <v>217</v>
      </c>
      <c r="AU7" s="94" t="s">
        <v>218</v>
      </c>
      <c r="AV7" s="94" t="s">
        <v>252</v>
      </c>
      <c r="AW7" s="94" t="s">
        <v>253</v>
      </c>
      <c r="AX7" s="94" t="s">
        <v>254</v>
      </c>
      <c r="AY7" s="94" t="s">
        <v>255</v>
      </c>
      <c r="AZ7" s="94" t="s">
        <v>256</v>
      </c>
      <c r="BA7" s="94" t="s">
        <v>257</v>
      </c>
      <c r="BB7" s="94" t="s">
        <v>219</v>
      </c>
      <c r="BC7" s="94" t="s">
        <v>220</v>
      </c>
      <c r="BD7" s="94" t="s">
        <v>221</v>
      </c>
      <c r="BE7" s="94" t="s">
        <v>222</v>
      </c>
      <c r="BF7" s="94" t="s">
        <v>258</v>
      </c>
      <c r="BG7" s="94" t="s">
        <v>21</v>
      </c>
      <c r="BH7" s="94" t="s">
        <v>22</v>
      </c>
      <c r="BI7" s="94" t="s">
        <v>23</v>
      </c>
      <c r="BJ7" s="94" t="s">
        <v>24</v>
      </c>
      <c r="BK7" s="94" t="s">
        <v>159</v>
      </c>
      <c r="BL7" s="94" t="s">
        <v>160</v>
      </c>
      <c r="BM7" s="94" t="s">
        <v>223</v>
      </c>
      <c r="BN7" s="94" t="s">
        <v>259</v>
      </c>
      <c r="BO7" s="94" t="s">
        <v>260</v>
      </c>
      <c r="BP7" s="94" t="s">
        <v>261</v>
      </c>
      <c r="BQ7" s="94" t="s">
        <v>161</v>
      </c>
      <c r="BR7" s="95" t="s">
        <v>224</v>
      </c>
      <c r="BS7" s="95" t="s">
        <v>25</v>
      </c>
      <c r="BT7" s="95" t="s">
        <v>26</v>
      </c>
      <c r="BU7" s="95" t="s">
        <v>225</v>
      </c>
      <c r="BV7" s="98" t="s">
        <v>27</v>
      </c>
      <c r="BW7" s="99" t="s">
        <v>131</v>
      </c>
      <c r="BX7" s="99" t="s">
        <v>132</v>
      </c>
      <c r="BY7" s="99" t="s">
        <v>226</v>
      </c>
    </row>
    <row r="8" spans="1:77" x14ac:dyDescent="0.3">
      <c r="A8" t="s">
        <v>38</v>
      </c>
      <c r="B8" s="94">
        <v>65</v>
      </c>
      <c r="C8" s="94">
        <v>331</v>
      </c>
      <c r="D8" s="108">
        <v>0.13690210650000001</v>
      </c>
      <c r="E8" s="95">
        <v>0.1053586819</v>
      </c>
      <c r="F8" s="95">
        <v>0.1778893436</v>
      </c>
      <c r="G8" s="95">
        <v>4.5375894E-3</v>
      </c>
      <c r="H8" s="97">
        <v>0.1963746224</v>
      </c>
      <c r="I8" s="95">
        <v>0.15399506569999999</v>
      </c>
      <c r="J8" s="95">
        <v>0.25041706460000002</v>
      </c>
      <c r="K8" s="95">
        <v>1.4611752429</v>
      </c>
      <c r="L8" s="95">
        <v>1.1245078802999999</v>
      </c>
      <c r="M8" s="95">
        <v>1.8986377311</v>
      </c>
      <c r="N8" s="95" t="s">
        <v>28</v>
      </c>
      <c r="O8" s="94" t="s">
        <v>28</v>
      </c>
      <c r="P8" s="94" t="s">
        <v>28</v>
      </c>
      <c r="Q8" s="94" t="s">
        <v>28</v>
      </c>
      <c r="R8" s="94" t="s">
        <v>28</v>
      </c>
      <c r="S8" s="94">
        <v>21</v>
      </c>
      <c r="T8" s="94">
        <v>156</v>
      </c>
      <c r="U8" s="108">
        <v>0.1014011398</v>
      </c>
      <c r="V8" s="95">
        <v>6.5496288499999999E-2</v>
      </c>
      <c r="W8" s="95">
        <v>0.1569889133</v>
      </c>
      <c r="X8" s="95">
        <v>0.70060464789999999</v>
      </c>
      <c r="Y8" s="97">
        <v>0.1346153846</v>
      </c>
      <c r="Z8" s="95">
        <v>8.7770241099999993E-2</v>
      </c>
      <c r="AA8" s="95">
        <v>0.20646293709999999</v>
      </c>
      <c r="AB8" s="95">
        <v>1.0895319307</v>
      </c>
      <c r="AC8" s="95">
        <v>0.70374255919999995</v>
      </c>
      <c r="AD8" s="95">
        <v>1.6868097748999999</v>
      </c>
      <c r="AE8" s="94" t="s">
        <v>28</v>
      </c>
      <c r="AF8" s="94" t="s">
        <v>28</v>
      </c>
      <c r="AG8" s="94" t="s">
        <v>28</v>
      </c>
      <c r="AH8" s="94" t="s">
        <v>28</v>
      </c>
      <c r="AI8" s="94" t="s">
        <v>28</v>
      </c>
      <c r="AJ8" s="94">
        <v>28</v>
      </c>
      <c r="AK8" s="94">
        <v>227</v>
      </c>
      <c r="AL8" s="108">
        <v>0.10742690639999999</v>
      </c>
      <c r="AM8" s="95">
        <v>7.3495982200000004E-2</v>
      </c>
      <c r="AN8" s="95">
        <v>0.15702273620000001</v>
      </c>
      <c r="AO8" s="95">
        <v>0.67404458020000002</v>
      </c>
      <c r="AP8" s="97">
        <v>0.1233480176</v>
      </c>
      <c r="AQ8" s="95">
        <v>8.5166775099999995E-2</v>
      </c>
      <c r="AR8" s="95">
        <v>0.1786463492</v>
      </c>
      <c r="AS8" s="95">
        <v>0.92177239570000002</v>
      </c>
      <c r="AT8" s="95">
        <v>0.63062941920000004</v>
      </c>
      <c r="AU8" s="95">
        <v>1.3473274851000001</v>
      </c>
      <c r="AV8" s="94" t="s">
        <v>28</v>
      </c>
      <c r="AW8" s="94" t="s">
        <v>28</v>
      </c>
      <c r="AX8" s="94" t="s">
        <v>28</v>
      </c>
      <c r="AY8" s="94" t="s">
        <v>28</v>
      </c>
      <c r="AZ8" s="94" t="s">
        <v>28</v>
      </c>
      <c r="BA8" s="94" t="s">
        <v>28</v>
      </c>
      <c r="BB8" s="94" t="s">
        <v>28</v>
      </c>
      <c r="BC8" s="94" t="s">
        <v>28</v>
      </c>
      <c r="BD8" s="94" t="s">
        <v>28</v>
      </c>
      <c r="BE8" s="94" t="s">
        <v>28</v>
      </c>
      <c r="BF8" s="94" t="s">
        <v>28</v>
      </c>
      <c r="BG8" s="94" t="s">
        <v>28</v>
      </c>
      <c r="BH8" s="94" t="s">
        <v>28</v>
      </c>
      <c r="BI8" s="94" t="s">
        <v>28</v>
      </c>
      <c r="BJ8" s="94" t="s">
        <v>28</v>
      </c>
      <c r="BK8" s="94">
        <v>1</v>
      </c>
      <c r="BL8" s="94" t="s">
        <v>28</v>
      </c>
      <c r="BM8" s="94" t="s">
        <v>28</v>
      </c>
      <c r="BN8" s="94" t="s">
        <v>28</v>
      </c>
      <c r="BO8" s="94" t="s">
        <v>28</v>
      </c>
      <c r="BP8" s="94" t="s">
        <v>28</v>
      </c>
      <c r="BQ8" s="94" t="s">
        <v>28</v>
      </c>
      <c r="BR8" s="95" t="s">
        <v>28</v>
      </c>
      <c r="BS8" s="95" t="s">
        <v>28</v>
      </c>
      <c r="BT8" s="95" t="s">
        <v>28</v>
      </c>
      <c r="BU8" s="95" t="s">
        <v>28</v>
      </c>
      <c r="BV8" s="106">
        <v>1</v>
      </c>
      <c r="BW8" s="107">
        <v>13</v>
      </c>
      <c r="BX8" s="107">
        <v>4.2</v>
      </c>
      <c r="BY8" s="107">
        <v>5.6</v>
      </c>
    </row>
    <row r="9" spans="1:77" x14ac:dyDescent="0.3">
      <c r="A9" t="s">
        <v>39</v>
      </c>
      <c r="B9" s="94">
        <v>2506</v>
      </c>
      <c r="C9" s="94">
        <v>8970</v>
      </c>
      <c r="D9" s="108">
        <v>0.22611877960000001</v>
      </c>
      <c r="E9" s="95">
        <v>0.2062267089</v>
      </c>
      <c r="F9" s="95">
        <v>0.24792958570000001</v>
      </c>
      <c r="G9" s="95">
        <v>1.8522960000000001E-78</v>
      </c>
      <c r="H9" s="97">
        <v>0.27937569680000002</v>
      </c>
      <c r="I9" s="95">
        <v>0.2686488494</v>
      </c>
      <c r="J9" s="95">
        <v>0.29053085509999999</v>
      </c>
      <c r="K9" s="95">
        <v>2.4133972163999999</v>
      </c>
      <c r="L9" s="95">
        <v>2.2010863764000002</v>
      </c>
      <c r="M9" s="95">
        <v>2.6461869859</v>
      </c>
      <c r="N9" s="95" t="s">
        <v>40</v>
      </c>
      <c r="O9" s="95">
        <v>0.35126541210000001</v>
      </c>
      <c r="P9" s="95">
        <v>0.31535982579999999</v>
      </c>
      <c r="Q9" s="95">
        <v>0.39125906240000002</v>
      </c>
      <c r="R9" s="102">
        <v>1.238064E-80</v>
      </c>
      <c r="S9" s="94">
        <v>2274</v>
      </c>
      <c r="T9" s="94">
        <v>9021</v>
      </c>
      <c r="U9" s="108">
        <v>0.21321222009999999</v>
      </c>
      <c r="V9" s="95">
        <v>0.19424501659999999</v>
      </c>
      <c r="W9" s="95">
        <v>0.2340314906</v>
      </c>
      <c r="X9" s="95">
        <v>4.2008489999999999E-68</v>
      </c>
      <c r="Y9" s="97">
        <v>0.25207848350000001</v>
      </c>
      <c r="Z9" s="95">
        <v>0.2419278248</v>
      </c>
      <c r="AA9" s="95">
        <v>0.26265503740000001</v>
      </c>
      <c r="AB9" s="95">
        <v>2.2909162784000001</v>
      </c>
      <c r="AC9" s="95">
        <v>2.0871180390999999</v>
      </c>
      <c r="AD9" s="95">
        <v>2.5146145527999999</v>
      </c>
      <c r="AE9" s="94" t="s">
        <v>46</v>
      </c>
      <c r="AF9" s="95">
        <v>0.32870015720000001</v>
      </c>
      <c r="AG9" s="95">
        <v>0.29480166320000001</v>
      </c>
      <c r="AH9" s="95">
        <v>0.36649655279999999</v>
      </c>
      <c r="AI9" s="102">
        <v>2.7276130000000001E-89</v>
      </c>
      <c r="AJ9" s="94">
        <v>1452</v>
      </c>
      <c r="AK9" s="94">
        <v>6883</v>
      </c>
      <c r="AL9" s="108">
        <v>0.19410678240000001</v>
      </c>
      <c r="AM9" s="95">
        <v>0.17620030859999999</v>
      </c>
      <c r="AN9" s="95">
        <v>0.2138330135</v>
      </c>
      <c r="AO9" s="95">
        <v>5.1293349999999999E-25</v>
      </c>
      <c r="AP9" s="97">
        <v>0.2109545256</v>
      </c>
      <c r="AQ9" s="95">
        <v>0.2003782593</v>
      </c>
      <c r="AR9" s="95">
        <v>0.22208902329999999</v>
      </c>
      <c r="AS9" s="95">
        <v>1.6655257024000001</v>
      </c>
      <c r="AT9" s="95">
        <v>1.5118799000000001</v>
      </c>
      <c r="AU9" s="95">
        <v>1.8347858618999999</v>
      </c>
      <c r="AV9" s="94" t="s">
        <v>237</v>
      </c>
      <c r="AW9" s="95">
        <v>0.4448580573</v>
      </c>
      <c r="AX9" s="95">
        <v>0.40308439689999997</v>
      </c>
      <c r="AY9" s="95">
        <v>0.49096093190000001</v>
      </c>
      <c r="AZ9" s="102">
        <v>2.5673280000000001E-58</v>
      </c>
      <c r="BA9" s="95" t="s">
        <v>238</v>
      </c>
      <c r="BB9" s="95">
        <v>5.2858700000000003E-5</v>
      </c>
      <c r="BC9" s="95">
        <v>2.4789321935999999</v>
      </c>
      <c r="BD9" s="95">
        <v>1.5963014379</v>
      </c>
      <c r="BE9" s="95">
        <v>3.8495892281000001</v>
      </c>
      <c r="BF9" s="94" t="s">
        <v>235</v>
      </c>
      <c r="BG9" s="95">
        <v>0.39525438260000001</v>
      </c>
      <c r="BH9" s="95">
        <v>0.81939549109999998</v>
      </c>
      <c r="BI9" s="95">
        <v>0.51767050960000005</v>
      </c>
      <c r="BJ9" s="95">
        <v>1.2969813004999999</v>
      </c>
      <c r="BK9" s="94">
        <v>1</v>
      </c>
      <c r="BL9" s="94">
        <v>2</v>
      </c>
      <c r="BM9" s="94">
        <v>3</v>
      </c>
      <c r="BN9" s="94" t="s">
        <v>440</v>
      </c>
      <c r="BO9" s="94" t="s">
        <v>440</v>
      </c>
      <c r="BP9" s="94" t="s">
        <v>440</v>
      </c>
      <c r="BQ9" s="94" t="s">
        <v>28</v>
      </c>
      <c r="BR9" s="95" t="s">
        <v>228</v>
      </c>
      <c r="BS9" s="95" t="s">
        <v>28</v>
      </c>
      <c r="BT9" s="95" t="s">
        <v>28</v>
      </c>
      <c r="BU9" s="95" t="s">
        <v>28</v>
      </c>
      <c r="BV9" s="106" t="s">
        <v>450</v>
      </c>
      <c r="BW9" s="107">
        <v>501.2</v>
      </c>
      <c r="BX9" s="107">
        <v>454.8</v>
      </c>
      <c r="BY9" s="107">
        <v>290.39999999999998</v>
      </c>
    </row>
    <row r="10" spans="1:77" x14ac:dyDescent="0.3">
      <c r="A10" t="s">
        <v>31</v>
      </c>
      <c r="B10" s="94">
        <v>962</v>
      </c>
      <c r="C10" s="94">
        <v>6124</v>
      </c>
      <c r="D10" s="108">
        <v>0.13492574020000001</v>
      </c>
      <c r="E10" s="95">
        <v>0.1214058279</v>
      </c>
      <c r="F10" s="95">
        <v>0.14995124770000001</v>
      </c>
      <c r="G10" s="95">
        <v>1.2892659999999999E-11</v>
      </c>
      <c r="H10" s="97">
        <v>0.15708687130000001</v>
      </c>
      <c r="I10" s="95">
        <v>0.14746740929999999</v>
      </c>
      <c r="J10" s="95">
        <v>0.1673338214</v>
      </c>
      <c r="K10" s="95">
        <v>1.4400812105</v>
      </c>
      <c r="L10" s="95">
        <v>1.2957813037999999</v>
      </c>
      <c r="M10" s="95">
        <v>1.6004505441000001</v>
      </c>
      <c r="N10" s="95" t="s">
        <v>28</v>
      </c>
      <c r="O10" s="95" t="s">
        <v>28</v>
      </c>
      <c r="P10" s="95" t="s">
        <v>28</v>
      </c>
      <c r="Q10" s="95" t="s">
        <v>28</v>
      </c>
      <c r="R10" s="102" t="s">
        <v>28</v>
      </c>
      <c r="S10" s="94">
        <v>1268</v>
      </c>
      <c r="T10" s="94">
        <v>7121</v>
      </c>
      <c r="U10" s="108">
        <v>0.1578421082</v>
      </c>
      <c r="V10" s="95">
        <v>0.14281034670000001</v>
      </c>
      <c r="W10" s="95">
        <v>0.17445606499999999</v>
      </c>
      <c r="X10" s="95">
        <v>4.3794619999999996E-25</v>
      </c>
      <c r="Y10" s="97">
        <v>0.1780648785</v>
      </c>
      <c r="Z10" s="95">
        <v>0.16852880719999999</v>
      </c>
      <c r="AA10" s="95">
        <v>0.18814054099999999</v>
      </c>
      <c r="AB10" s="95">
        <v>1.6959771588999999</v>
      </c>
      <c r="AC10" s="95">
        <v>1.5344643379</v>
      </c>
      <c r="AD10" s="95">
        <v>1.8744903041000001</v>
      </c>
      <c r="AE10" s="94" t="s">
        <v>28</v>
      </c>
      <c r="AF10" s="95" t="s">
        <v>28</v>
      </c>
      <c r="AG10" s="95" t="s">
        <v>28</v>
      </c>
      <c r="AH10" s="95" t="s">
        <v>28</v>
      </c>
      <c r="AI10" s="102" t="s">
        <v>28</v>
      </c>
      <c r="AJ10" s="94">
        <v>2199</v>
      </c>
      <c r="AK10" s="94">
        <v>8068</v>
      </c>
      <c r="AL10" s="108">
        <v>0.24492597150000001</v>
      </c>
      <c r="AM10" s="95">
        <v>0.2235857993</v>
      </c>
      <c r="AN10" s="95">
        <v>0.2683029589</v>
      </c>
      <c r="AO10" s="95">
        <v>2.1400500000000001E-57</v>
      </c>
      <c r="AP10" s="97">
        <v>0.27255825480000001</v>
      </c>
      <c r="AQ10" s="95">
        <v>0.26140117540000002</v>
      </c>
      <c r="AR10" s="95">
        <v>0.28419153879999998</v>
      </c>
      <c r="AS10" s="95">
        <v>2.1015777798999999</v>
      </c>
      <c r="AT10" s="95">
        <v>1.9184692615000001</v>
      </c>
      <c r="AU10" s="95">
        <v>2.3021631119000001</v>
      </c>
      <c r="AV10" s="94" t="s">
        <v>28</v>
      </c>
      <c r="AW10" s="95" t="s">
        <v>28</v>
      </c>
      <c r="AX10" s="95" t="s">
        <v>28</v>
      </c>
      <c r="AY10" s="95" t="s">
        <v>28</v>
      </c>
      <c r="AZ10" s="102" t="s">
        <v>28</v>
      </c>
      <c r="BA10" s="95" t="s">
        <v>28</v>
      </c>
      <c r="BB10" s="95" t="s">
        <v>28</v>
      </c>
      <c r="BC10" s="95" t="s">
        <v>28</v>
      </c>
      <c r="BD10" s="95" t="s">
        <v>28</v>
      </c>
      <c r="BE10" s="95" t="s">
        <v>28</v>
      </c>
      <c r="BF10" s="94" t="s">
        <v>28</v>
      </c>
      <c r="BG10" s="95" t="s">
        <v>28</v>
      </c>
      <c r="BH10" s="95" t="s">
        <v>28</v>
      </c>
      <c r="BI10" s="95" t="s">
        <v>28</v>
      </c>
      <c r="BJ10" s="95" t="s">
        <v>28</v>
      </c>
      <c r="BK10" s="94">
        <v>1</v>
      </c>
      <c r="BL10" s="94">
        <v>2</v>
      </c>
      <c r="BM10" s="94">
        <v>3</v>
      </c>
      <c r="BN10" s="94" t="s">
        <v>28</v>
      </c>
      <c r="BO10" s="94" t="s">
        <v>28</v>
      </c>
      <c r="BP10" s="94" t="s">
        <v>28</v>
      </c>
      <c r="BQ10" s="94" t="s">
        <v>28</v>
      </c>
      <c r="BR10" s="95" t="s">
        <v>28</v>
      </c>
      <c r="BS10" s="95" t="s">
        <v>28</v>
      </c>
      <c r="BT10" s="95" t="s">
        <v>28</v>
      </c>
      <c r="BU10" s="95" t="s">
        <v>28</v>
      </c>
      <c r="BV10" s="106" t="s">
        <v>450</v>
      </c>
      <c r="BW10" s="107">
        <v>192.4</v>
      </c>
      <c r="BX10" s="107">
        <v>253.6</v>
      </c>
      <c r="BY10" s="107">
        <v>439.8</v>
      </c>
    </row>
    <row r="11" spans="1:77" x14ac:dyDescent="0.3">
      <c r="A11" t="s">
        <v>32</v>
      </c>
      <c r="B11" s="94">
        <v>509</v>
      </c>
      <c r="C11" s="94">
        <v>5559</v>
      </c>
      <c r="D11" s="108">
        <v>8.4133138100000004E-2</v>
      </c>
      <c r="E11" s="95">
        <v>7.4492048699999994E-2</v>
      </c>
      <c r="F11" s="95">
        <v>9.5022019799999996E-2</v>
      </c>
      <c r="G11" s="95">
        <v>8.3066460499999994E-2</v>
      </c>
      <c r="H11" s="97">
        <v>9.1563230800000006E-2</v>
      </c>
      <c r="I11" s="95">
        <v>8.3944503200000006E-2</v>
      </c>
      <c r="J11" s="95">
        <v>9.9873427299999998E-2</v>
      </c>
      <c r="K11" s="95">
        <v>0.89796469599999995</v>
      </c>
      <c r="L11" s="95">
        <v>0.79506400659999998</v>
      </c>
      <c r="M11" s="95">
        <v>1.0141832463</v>
      </c>
      <c r="N11" s="95" t="s">
        <v>28</v>
      </c>
      <c r="O11" s="95" t="s">
        <v>28</v>
      </c>
      <c r="P11" s="95" t="s">
        <v>28</v>
      </c>
      <c r="Q11" s="95" t="s">
        <v>28</v>
      </c>
      <c r="R11" s="102" t="s">
        <v>28</v>
      </c>
      <c r="S11" s="94">
        <v>532</v>
      </c>
      <c r="T11" s="94">
        <v>5833</v>
      </c>
      <c r="U11" s="108">
        <v>8.7453366699999993E-2</v>
      </c>
      <c r="V11" s="95">
        <v>7.7550538500000002E-2</v>
      </c>
      <c r="W11" s="95">
        <v>9.8620737999999999E-2</v>
      </c>
      <c r="X11" s="95">
        <v>0.31014177659999997</v>
      </c>
      <c r="Y11" s="97">
        <v>9.1205211699999997E-2</v>
      </c>
      <c r="Z11" s="95">
        <v>8.3775183700000005E-2</v>
      </c>
      <c r="AA11" s="95">
        <v>9.9294209600000002E-2</v>
      </c>
      <c r="AB11" s="95">
        <v>0.93966631599999995</v>
      </c>
      <c r="AC11" s="95">
        <v>0.83326270469999997</v>
      </c>
      <c r="AD11" s="95">
        <v>1.0596571530000001</v>
      </c>
      <c r="AE11" s="94" t="s">
        <v>28</v>
      </c>
      <c r="AF11" s="95" t="s">
        <v>28</v>
      </c>
      <c r="AG11" s="95" t="s">
        <v>28</v>
      </c>
      <c r="AH11" s="95" t="s">
        <v>28</v>
      </c>
      <c r="AI11" s="102" t="s">
        <v>28</v>
      </c>
      <c r="AJ11" s="94">
        <v>812</v>
      </c>
      <c r="AK11" s="94">
        <v>6371</v>
      </c>
      <c r="AL11" s="108">
        <v>0.124216057</v>
      </c>
      <c r="AM11" s="95">
        <v>0.1115022982</v>
      </c>
      <c r="AN11" s="95">
        <v>0.138379469</v>
      </c>
      <c r="AO11" s="95">
        <v>0.247168365</v>
      </c>
      <c r="AP11" s="97">
        <v>0.1274525192</v>
      </c>
      <c r="AQ11" s="95">
        <v>0.1189808606</v>
      </c>
      <c r="AR11" s="95">
        <v>0.13652737570000001</v>
      </c>
      <c r="AS11" s="95">
        <v>1.0658310499999999</v>
      </c>
      <c r="AT11" s="95">
        <v>0.95674113670000005</v>
      </c>
      <c r="AU11" s="95">
        <v>1.1873596560999999</v>
      </c>
      <c r="AV11" s="94" t="s">
        <v>28</v>
      </c>
      <c r="AW11" s="95" t="s">
        <v>28</v>
      </c>
      <c r="AX11" s="95" t="s">
        <v>28</v>
      </c>
      <c r="AY11" s="95" t="s">
        <v>28</v>
      </c>
      <c r="AZ11" s="102" t="s">
        <v>28</v>
      </c>
      <c r="BA11" s="95" t="s">
        <v>28</v>
      </c>
      <c r="BB11" s="95" t="s">
        <v>28</v>
      </c>
      <c r="BC11" s="95" t="s">
        <v>28</v>
      </c>
      <c r="BD11" s="95" t="s">
        <v>28</v>
      </c>
      <c r="BE11" s="95" t="s">
        <v>28</v>
      </c>
      <c r="BF11" s="94" t="s">
        <v>28</v>
      </c>
      <c r="BG11" s="95" t="s">
        <v>28</v>
      </c>
      <c r="BH11" s="95" t="s">
        <v>28</v>
      </c>
      <c r="BI11" s="95" t="s">
        <v>28</v>
      </c>
      <c r="BJ11" s="95" t="s">
        <v>28</v>
      </c>
      <c r="BK11" s="94" t="s">
        <v>28</v>
      </c>
      <c r="BL11" s="94" t="s">
        <v>28</v>
      </c>
      <c r="BM11" s="94" t="s">
        <v>28</v>
      </c>
      <c r="BN11" s="94" t="s">
        <v>28</v>
      </c>
      <c r="BO11" s="94" t="s">
        <v>28</v>
      </c>
      <c r="BP11" s="94" t="s">
        <v>28</v>
      </c>
      <c r="BQ11" s="94" t="s">
        <v>28</v>
      </c>
      <c r="BR11" s="95" t="s">
        <v>28</v>
      </c>
      <c r="BS11" s="95" t="s">
        <v>28</v>
      </c>
      <c r="BT11" s="95" t="s">
        <v>28</v>
      </c>
      <c r="BU11" s="95" t="s">
        <v>28</v>
      </c>
      <c r="BV11" s="106" t="s">
        <v>28</v>
      </c>
      <c r="BW11" s="107">
        <v>101.8</v>
      </c>
      <c r="BX11" s="107">
        <v>106.4</v>
      </c>
      <c r="BY11" s="107">
        <v>162.4</v>
      </c>
    </row>
    <row r="12" spans="1:77" x14ac:dyDescent="0.3">
      <c r="A12" t="s">
        <v>33</v>
      </c>
      <c r="B12" s="94">
        <v>796</v>
      </c>
      <c r="C12" s="94">
        <v>6549</v>
      </c>
      <c r="D12" s="108">
        <v>0.10734290990000001</v>
      </c>
      <c r="E12" s="95">
        <v>9.6243286299999994E-2</v>
      </c>
      <c r="F12" s="95">
        <v>0.1197226399</v>
      </c>
      <c r="G12" s="95">
        <v>1.45989806E-2</v>
      </c>
      <c r="H12" s="97">
        <v>0.1215452741</v>
      </c>
      <c r="I12" s="95">
        <v>0.1133882463</v>
      </c>
      <c r="J12" s="95">
        <v>0.13028910960000001</v>
      </c>
      <c r="K12" s="95">
        <v>1.1456858226</v>
      </c>
      <c r="L12" s="95">
        <v>1.0272179946</v>
      </c>
      <c r="M12" s="95">
        <v>1.2778164042</v>
      </c>
      <c r="N12" s="95" t="s">
        <v>28</v>
      </c>
      <c r="O12" s="95" t="s">
        <v>28</v>
      </c>
      <c r="P12" s="95" t="s">
        <v>28</v>
      </c>
      <c r="Q12" s="95" t="s">
        <v>28</v>
      </c>
      <c r="R12" s="102" t="s">
        <v>28</v>
      </c>
      <c r="S12" s="94">
        <v>633</v>
      </c>
      <c r="T12" s="94">
        <v>6648</v>
      </c>
      <c r="U12" s="108">
        <v>9.2642711799999999E-2</v>
      </c>
      <c r="V12" s="95">
        <v>8.2525838099999999E-2</v>
      </c>
      <c r="W12" s="95">
        <v>0.10399981680000001</v>
      </c>
      <c r="X12" s="95">
        <v>0.9380461376</v>
      </c>
      <c r="Y12" s="97">
        <v>9.5216606499999995E-2</v>
      </c>
      <c r="Z12" s="95">
        <v>8.8080642799999997E-2</v>
      </c>
      <c r="AA12" s="95">
        <v>0.1029306993</v>
      </c>
      <c r="AB12" s="95">
        <v>0.99542463560000005</v>
      </c>
      <c r="AC12" s="95">
        <v>0.88672115399999996</v>
      </c>
      <c r="AD12" s="95">
        <v>1.1174541182</v>
      </c>
      <c r="AE12" s="94" t="s">
        <v>28</v>
      </c>
      <c r="AF12" s="95" t="s">
        <v>28</v>
      </c>
      <c r="AG12" s="95" t="s">
        <v>28</v>
      </c>
      <c r="AH12" s="95" t="s">
        <v>28</v>
      </c>
      <c r="AI12" s="102" t="s">
        <v>28</v>
      </c>
      <c r="AJ12" s="94">
        <v>690</v>
      </c>
      <c r="AK12" s="94">
        <v>6298</v>
      </c>
      <c r="AL12" s="108">
        <v>0.1111796736</v>
      </c>
      <c r="AM12" s="95">
        <v>9.9398214400000004E-2</v>
      </c>
      <c r="AN12" s="95">
        <v>0.124357564</v>
      </c>
      <c r="AO12" s="95">
        <v>0.40966297099999999</v>
      </c>
      <c r="AP12" s="97">
        <v>0.10955859</v>
      </c>
      <c r="AQ12" s="95">
        <v>0.1016814535</v>
      </c>
      <c r="AR12" s="95">
        <v>0.1180459586</v>
      </c>
      <c r="AS12" s="95">
        <v>0.95397286810000004</v>
      </c>
      <c r="AT12" s="95">
        <v>0.85288251609999999</v>
      </c>
      <c r="AU12" s="95">
        <v>1.0670452448000001</v>
      </c>
      <c r="AV12" s="94" t="s">
        <v>28</v>
      </c>
      <c r="AW12" s="95" t="s">
        <v>28</v>
      </c>
      <c r="AX12" s="95" t="s">
        <v>28</v>
      </c>
      <c r="AY12" s="95" t="s">
        <v>28</v>
      </c>
      <c r="AZ12" s="102" t="s">
        <v>28</v>
      </c>
      <c r="BA12" s="95" t="s">
        <v>28</v>
      </c>
      <c r="BB12" s="95" t="s">
        <v>28</v>
      </c>
      <c r="BC12" s="95" t="s">
        <v>28</v>
      </c>
      <c r="BD12" s="95" t="s">
        <v>28</v>
      </c>
      <c r="BE12" s="95" t="s">
        <v>28</v>
      </c>
      <c r="BF12" s="94" t="s">
        <v>28</v>
      </c>
      <c r="BG12" s="95" t="s">
        <v>28</v>
      </c>
      <c r="BH12" s="95" t="s">
        <v>28</v>
      </c>
      <c r="BI12" s="95" t="s">
        <v>28</v>
      </c>
      <c r="BJ12" s="95" t="s">
        <v>28</v>
      </c>
      <c r="BK12" s="94" t="s">
        <v>28</v>
      </c>
      <c r="BL12" s="94" t="s">
        <v>28</v>
      </c>
      <c r="BM12" s="94" t="s">
        <v>28</v>
      </c>
      <c r="BN12" s="94" t="s">
        <v>28</v>
      </c>
      <c r="BO12" s="94" t="s">
        <v>28</v>
      </c>
      <c r="BP12" s="94" t="s">
        <v>28</v>
      </c>
      <c r="BQ12" s="94" t="s">
        <v>28</v>
      </c>
      <c r="BR12" s="95" t="s">
        <v>28</v>
      </c>
      <c r="BS12" s="95" t="s">
        <v>28</v>
      </c>
      <c r="BT12" s="95" t="s">
        <v>28</v>
      </c>
      <c r="BU12" s="95" t="s">
        <v>28</v>
      </c>
      <c r="BV12" s="106" t="s">
        <v>28</v>
      </c>
      <c r="BW12" s="107">
        <v>159.19999999999999</v>
      </c>
      <c r="BX12" s="107">
        <v>126.6</v>
      </c>
      <c r="BY12" s="107">
        <v>138</v>
      </c>
    </row>
    <row r="13" spans="1:77" x14ac:dyDescent="0.3">
      <c r="A13" t="s">
        <v>41</v>
      </c>
      <c r="B13" s="94">
        <v>288</v>
      </c>
      <c r="C13" s="94">
        <v>5476</v>
      </c>
      <c r="D13" s="108">
        <v>5.2777697300000002E-2</v>
      </c>
      <c r="E13" s="95">
        <v>4.5718696400000002E-2</v>
      </c>
      <c r="F13" s="95">
        <v>6.0926613300000002E-2</v>
      </c>
      <c r="G13" s="95">
        <v>4.7054859999999998E-15</v>
      </c>
      <c r="H13" s="97">
        <v>5.2593133700000003E-2</v>
      </c>
      <c r="I13" s="95">
        <v>4.6856680300000002E-2</v>
      </c>
      <c r="J13" s="95">
        <v>5.9031875300000002E-2</v>
      </c>
      <c r="K13" s="95">
        <v>0.56330371140000002</v>
      </c>
      <c r="L13" s="95">
        <v>0.48796201150000001</v>
      </c>
      <c r="M13" s="95">
        <v>0.65027822619999998</v>
      </c>
      <c r="N13" s="95" t="s">
        <v>28</v>
      </c>
      <c r="O13" s="95" t="s">
        <v>28</v>
      </c>
      <c r="P13" s="95" t="s">
        <v>28</v>
      </c>
      <c r="Q13" s="95" t="s">
        <v>28</v>
      </c>
      <c r="R13" s="102" t="s">
        <v>28</v>
      </c>
      <c r="S13" s="94">
        <v>285</v>
      </c>
      <c r="T13" s="94">
        <v>5682</v>
      </c>
      <c r="U13" s="108">
        <v>5.2446651699999999E-2</v>
      </c>
      <c r="V13" s="95">
        <v>4.53933646E-2</v>
      </c>
      <c r="W13" s="95">
        <v>6.0595888700000003E-2</v>
      </c>
      <c r="X13" s="95">
        <v>7.0770090000000004E-15</v>
      </c>
      <c r="Y13" s="97">
        <v>5.01583949E-2</v>
      </c>
      <c r="Z13" s="95">
        <v>4.4660419999999999E-2</v>
      </c>
      <c r="AA13" s="95">
        <v>5.63332047E-2</v>
      </c>
      <c r="AB13" s="95">
        <v>0.56352721250000004</v>
      </c>
      <c r="AC13" s="95">
        <v>0.4877412652</v>
      </c>
      <c r="AD13" s="95">
        <v>0.65108889059999997</v>
      </c>
      <c r="AE13" s="94" t="s">
        <v>28</v>
      </c>
      <c r="AF13" s="95" t="s">
        <v>28</v>
      </c>
      <c r="AG13" s="95" t="s">
        <v>28</v>
      </c>
      <c r="AH13" s="95" t="s">
        <v>28</v>
      </c>
      <c r="AI13" s="102" t="s">
        <v>28</v>
      </c>
      <c r="AJ13" s="94">
        <v>451</v>
      </c>
      <c r="AK13" s="94">
        <v>5591</v>
      </c>
      <c r="AL13" s="108">
        <v>8.5482580599999997E-2</v>
      </c>
      <c r="AM13" s="95">
        <v>7.5442263600000004E-2</v>
      </c>
      <c r="AN13" s="95">
        <v>9.6859124300000002E-2</v>
      </c>
      <c r="AO13" s="95">
        <v>1.1612028E-6</v>
      </c>
      <c r="AP13" s="97">
        <v>8.0665354999999994E-2</v>
      </c>
      <c r="AQ13" s="95">
        <v>7.3553871100000001E-2</v>
      </c>
      <c r="AR13" s="95">
        <v>8.8464405800000007E-2</v>
      </c>
      <c r="AS13" s="95">
        <v>0.73347996049999997</v>
      </c>
      <c r="AT13" s="95">
        <v>0.64732941070000005</v>
      </c>
      <c r="AU13" s="95">
        <v>0.83109595150000004</v>
      </c>
      <c r="AV13" s="94" t="s">
        <v>28</v>
      </c>
      <c r="AW13" s="95" t="s">
        <v>28</v>
      </c>
      <c r="AX13" s="95" t="s">
        <v>28</v>
      </c>
      <c r="AY13" s="95" t="s">
        <v>28</v>
      </c>
      <c r="AZ13" s="102" t="s">
        <v>28</v>
      </c>
      <c r="BA13" s="95" t="s">
        <v>28</v>
      </c>
      <c r="BB13" s="95" t="s">
        <v>28</v>
      </c>
      <c r="BC13" s="95" t="s">
        <v>28</v>
      </c>
      <c r="BD13" s="95" t="s">
        <v>28</v>
      </c>
      <c r="BE13" s="95" t="s">
        <v>28</v>
      </c>
      <c r="BF13" s="94" t="s">
        <v>28</v>
      </c>
      <c r="BG13" s="95" t="s">
        <v>28</v>
      </c>
      <c r="BH13" s="95" t="s">
        <v>28</v>
      </c>
      <c r="BI13" s="95" t="s">
        <v>28</v>
      </c>
      <c r="BJ13" s="95" t="s">
        <v>28</v>
      </c>
      <c r="BK13" s="94">
        <v>1</v>
      </c>
      <c r="BL13" s="94">
        <v>2</v>
      </c>
      <c r="BM13" s="94">
        <v>3</v>
      </c>
      <c r="BN13" s="94" t="s">
        <v>28</v>
      </c>
      <c r="BO13" s="94" t="s">
        <v>28</v>
      </c>
      <c r="BP13" s="94" t="s">
        <v>28</v>
      </c>
      <c r="BQ13" s="94" t="s">
        <v>28</v>
      </c>
      <c r="BR13" s="95" t="s">
        <v>28</v>
      </c>
      <c r="BS13" s="95" t="s">
        <v>28</v>
      </c>
      <c r="BT13" s="95" t="s">
        <v>28</v>
      </c>
      <c r="BU13" s="95" t="s">
        <v>28</v>
      </c>
      <c r="BV13" s="106" t="s">
        <v>450</v>
      </c>
      <c r="BW13" s="107">
        <v>57.6</v>
      </c>
      <c r="BX13" s="107">
        <v>57</v>
      </c>
      <c r="BY13" s="107">
        <v>90.2</v>
      </c>
    </row>
    <row r="14" spans="1:77" x14ac:dyDescent="0.3">
      <c r="A14" t="s">
        <v>42</v>
      </c>
      <c r="B14" s="94">
        <v>1173</v>
      </c>
      <c r="C14" s="94">
        <v>9907</v>
      </c>
      <c r="D14" s="108">
        <v>0.10027959810000001</v>
      </c>
      <c r="E14" s="95">
        <v>9.0668343999999998E-2</v>
      </c>
      <c r="F14" s="95">
        <v>0.11090968850000001</v>
      </c>
      <c r="G14" s="95">
        <v>0.1863078886</v>
      </c>
      <c r="H14" s="97">
        <v>0.11840113050000001</v>
      </c>
      <c r="I14" s="95">
        <v>0.1118156486</v>
      </c>
      <c r="J14" s="95">
        <v>0.12537447030000001</v>
      </c>
      <c r="K14" s="95">
        <v>1.0702981122999999</v>
      </c>
      <c r="L14" s="95">
        <v>0.96771585940000004</v>
      </c>
      <c r="M14" s="95">
        <v>1.1837545474</v>
      </c>
      <c r="N14" s="95" t="s">
        <v>43</v>
      </c>
      <c r="O14" s="95">
        <v>0.36873203519999997</v>
      </c>
      <c r="P14" s="95">
        <v>0.32023831349999998</v>
      </c>
      <c r="Q14" s="95">
        <v>0.42456916620000001</v>
      </c>
      <c r="R14" s="102">
        <v>9.9262329999999999E-44</v>
      </c>
      <c r="S14" s="94">
        <v>1101</v>
      </c>
      <c r="T14" s="94">
        <v>10298</v>
      </c>
      <c r="U14" s="108">
        <v>9.8054440500000006E-2</v>
      </c>
      <c r="V14" s="95">
        <v>8.8622009700000004E-2</v>
      </c>
      <c r="W14" s="95">
        <v>0.1084908064</v>
      </c>
      <c r="X14" s="95">
        <v>0.31187983470000002</v>
      </c>
      <c r="Y14" s="97">
        <v>0.10691396390000001</v>
      </c>
      <c r="Z14" s="95">
        <v>0.1007816344</v>
      </c>
      <c r="AA14" s="95">
        <v>0.11341943140000001</v>
      </c>
      <c r="AB14" s="95">
        <v>1.0535724163</v>
      </c>
      <c r="AC14" s="95">
        <v>0.95222311680000005</v>
      </c>
      <c r="AD14" s="95">
        <v>1.1657087681</v>
      </c>
      <c r="AE14" s="94" t="s">
        <v>47</v>
      </c>
      <c r="AF14" s="95">
        <v>0.36433299120000001</v>
      </c>
      <c r="AG14" s="95">
        <v>0.31643558830000001</v>
      </c>
      <c r="AH14" s="95">
        <v>0.41948040419999999</v>
      </c>
      <c r="AI14" s="102">
        <v>8.8424259999999998E-45</v>
      </c>
      <c r="AJ14" s="94">
        <v>1189</v>
      </c>
      <c r="AK14" s="94">
        <v>9038</v>
      </c>
      <c r="AL14" s="108">
        <v>0.1258386611</v>
      </c>
      <c r="AM14" s="95">
        <v>0.1140436593</v>
      </c>
      <c r="AN14" s="95">
        <v>0.13885356469999999</v>
      </c>
      <c r="AO14" s="95">
        <v>0.12648915199999999</v>
      </c>
      <c r="AP14" s="97">
        <v>0.13155565390000001</v>
      </c>
      <c r="AQ14" s="95">
        <v>0.1242865244</v>
      </c>
      <c r="AR14" s="95">
        <v>0.13924993199999999</v>
      </c>
      <c r="AS14" s="95">
        <v>1.0797537409</v>
      </c>
      <c r="AT14" s="95">
        <v>0.97854718650000005</v>
      </c>
      <c r="AU14" s="95">
        <v>1.1914276154000001</v>
      </c>
      <c r="AV14" s="94" t="s">
        <v>239</v>
      </c>
      <c r="AW14" s="95">
        <v>0.4118969871</v>
      </c>
      <c r="AX14" s="95">
        <v>0.36364831180000001</v>
      </c>
      <c r="AY14" s="95">
        <v>0.46654727260000001</v>
      </c>
      <c r="AZ14" s="102">
        <v>2.9815380000000002E-44</v>
      </c>
      <c r="BA14" s="95" t="s">
        <v>240</v>
      </c>
      <c r="BB14" s="95">
        <v>0.2002132401</v>
      </c>
      <c r="BC14" s="95">
        <v>1.4450083198000001</v>
      </c>
      <c r="BD14" s="95">
        <v>0.82272336879999997</v>
      </c>
      <c r="BE14" s="95">
        <v>2.5379722073000002</v>
      </c>
      <c r="BF14" s="94" t="s">
        <v>236</v>
      </c>
      <c r="BG14" s="95">
        <v>0.90589392260000001</v>
      </c>
      <c r="BH14" s="95">
        <v>0.96463471460000005</v>
      </c>
      <c r="BI14" s="95">
        <v>0.53102418370000004</v>
      </c>
      <c r="BJ14" s="95">
        <v>1.7523121565999999</v>
      </c>
      <c r="BK14" s="94" t="s">
        <v>28</v>
      </c>
      <c r="BL14" s="94" t="s">
        <v>28</v>
      </c>
      <c r="BM14" s="94" t="s">
        <v>28</v>
      </c>
      <c r="BN14" s="94" t="s">
        <v>263</v>
      </c>
      <c r="BO14" s="94" t="s">
        <v>263</v>
      </c>
      <c r="BP14" s="94" t="s">
        <v>263</v>
      </c>
      <c r="BQ14" s="94" t="s">
        <v>28</v>
      </c>
      <c r="BR14" s="95" t="s">
        <v>28</v>
      </c>
      <c r="BS14" s="95" t="s">
        <v>28</v>
      </c>
      <c r="BT14" s="95" t="s">
        <v>28</v>
      </c>
      <c r="BU14" s="95" t="s">
        <v>28</v>
      </c>
      <c r="BV14" s="106" t="s">
        <v>28</v>
      </c>
      <c r="BW14" s="107">
        <v>234.6</v>
      </c>
      <c r="BX14" s="107">
        <v>220.2</v>
      </c>
      <c r="BY14" s="107">
        <v>237.8</v>
      </c>
    </row>
    <row r="15" spans="1:77" x14ac:dyDescent="0.3">
      <c r="A15" t="s">
        <v>34</v>
      </c>
      <c r="B15" s="94">
        <v>499</v>
      </c>
      <c r="C15" s="94">
        <v>8359</v>
      </c>
      <c r="D15" s="108">
        <v>5.5656273200000002E-2</v>
      </c>
      <c r="E15" s="95">
        <v>4.9329976900000003E-2</v>
      </c>
      <c r="F15" s="95">
        <v>6.2793881900000001E-2</v>
      </c>
      <c r="G15" s="95">
        <v>2.673619E-17</v>
      </c>
      <c r="H15" s="97">
        <v>5.9696135900000002E-2</v>
      </c>
      <c r="I15" s="95">
        <v>5.4681598999999997E-2</v>
      </c>
      <c r="J15" s="95">
        <v>6.5170527300000003E-2</v>
      </c>
      <c r="K15" s="95">
        <v>0.59402715260000005</v>
      </c>
      <c r="L15" s="95">
        <v>0.52650571189999995</v>
      </c>
      <c r="M15" s="95">
        <v>0.67020784410000001</v>
      </c>
      <c r="N15" s="95" t="s">
        <v>28</v>
      </c>
      <c r="O15" s="95" t="s">
        <v>28</v>
      </c>
      <c r="P15" s="95" t="s">
        <v>28</v>
      </c>
      <c r="Q15" s="95" t="s">
        <v>28</v>
      </c>
      <c r="R15" s="95" t="s">
        <v>28</v>
      </c>
      <c r="S15" s="94">
        <v>480</v>
      </c>
      <c r="T15" s="94">
        <v>8875</v>
      </c>
      <c r="U15" s="108">
        <v>5.4248893999999999E-2</v>
      </c>
      <c r="V15" s="95">
        <v>4.8024187199999999E-2</v>
      </c>
      <c r="W15" s="95">
        <v>6.1280423000000001E-2</v>
      </c>
      <c r="X15" s="95">
        <v>3.9582570000000002E-18</v>
      </c>
      <c r="Y15" s="97">
        <v>5.4084506999999997E-2</v>
      </c>
      <c r="Z15" s="95">
        <v>4.94562313E-2</v>
      </c>
      <c r="AA15" s="95">
        <v>5.9145912000000002E-2</v>
      </c>
      <c r="AB15" s="95">
        <v>0.58289189249999995</v>
      </c>
      <c r="AC15" s="95">
        <v>0.51600884869999997</v>
      </c>
      <c r="AD15" s="95">
        <v>0.65844405419999996</v>
      </c>
      <c r="AE15" s="94" t="s">
        <v>28</v>
      </c>
      <c r="AF15" s="94" t="s">
        <v>28</v>
      </c>
      <c r="AG15" s="94" t="s">
        <v>28</v>
      </c>
      <c r="AH15" s="94" t="s">
        <v>28</v>
      </c>
      <c r="AI15" s="94" t="s">
        <v>28</v>
      </c>
      <c r="AJ15" s="94">
        <v>612</v>
      </c>
      <c r="AK15" s="94">
        <v>8223</v>
      </c>
      <c r="AL15" s="108">
        <v>7.8702865100000005E-2</v>
      </c>
      <c r="AM15" s="95">
        <v>7.0228431699999996E-2</v>
      </c>
      <c r="AN15" s="95">
        <v>8.8199904600000004E-2</v>
      </c>
      <c r="AO15" s="95">
        <v>1.4382299999999999E-11</v>
      </c>
      <c r="AP15" s="97">
        <v>7.4425392199999996E-2</v>
      </c>
      <c r="AQ15" s="95">
        <v>6.8756434699999994E-2</v>
      </c>
      <c r="AR15" s="95">
        <v>8.0561754299999996E-2</v>
      </c>
      <c r="AS15" s="95">
        <v>0.6753068753</v>
      </c>
      <c r="AT15" s="95">
        <v>0.6025923285</v>
      </c>
      <c r="AU15" s="95">
        <v>0.75679585390000004</v>
      </c>
      <c r="AV15" s="94" t="s">
        <v>28</v>
      </c>
      <c r="AW15" s="94" t="s">
        <v>28</v>
      </c>
      <c r="AX15" s="94" t="s">
        <v>28</v>
      </c>
      <c r="AY15" s="94" t="s">
        <v>28</v>
      </c>
      <c r="AZ15" s="94" t="s">
        <v>28</v>
      </c>
      <c r="BA15" s="94" t="s">
        <v>28</v>
      </c>
      <c r="BB15" s="94" t="s">
        <v>28</v>
      </c>
      <c r="BC15" s="94" t="s">
        <v>28</v>
      </c>
      <c r="BD15" s="94" t="s">
        <v>28</v>
      </c>
      <c r="BE15" s="94" t="s">
        <v>28</v>
      </c>
      <c r="BF15" s="94" t="s">
        <v>28</v>
      </c>
      <c r="BG15" s="94" t="s">
        <v>28</v>
      </c>
      <c r="BH15" s="94" t="s">
        <v>28</v>
      </c>
      <c r="BI15" s="94" t="s">
        <v>28</v>
      </c>
      <c r="BJ15" s="94" t="s">
        <v>28</v>
      </c>
      <c r="BK15" s="94">
        <v>1</v>
      </c>
      <c r="BL15" s="94">
        <v>2</v>
      </c>
      <c r="BM15" s="94">
        <v>3</v>
      </c>
      <c r="BN15" s="94" t="s">
        <v>28</v>
      </c>
      <c r="BO15" s="94" t="s">
        <v>28</v>
      </c>
      <c r="BP15" s="94" t="s">
        <v>28</v>
      </c>
      <c r="BQ15" s="94" t="s">
        <v>28</v>
      </c>
      <c r="BR15" s="95" t="s">
        <v>28</v>
      </c>
      <c r="BS15" s="95" t="s">
        <v>28</v>
      </c>
      <c r="BT15" s="95" t="s">
        <v>28</v>
      </c>
      <c r="BU15" s="95" t="s">
        <v>28</v>
      </c>
      <c r="BV15" s="106" t="s">
        <v>450</v>
      </c>
      <c r="BW15" s="107">
        <v>99.8</v>
      </c>
      <c r="BX15" s="107">
        <v>96</v>
      </c>
      <c r="BY15" s="107">
        <v>122.4</v>
      </c>
    </row>
    <row r="16" spans="1:77" x14ac:dyDescent="0.3">
      <c r="A16" t="s">
        <v>35</v>
      </c>
      <c r="B16" s="94">
        <v>325</v>
      </c>
      <c r="C16" s="94">
        <v>7844</v>
      </c>
      <c r="D16" s="108">
        <v>4.1380880699999997E-2</v>
      </c>
      <c r="E16" s="95">
        <v>3.6066355000000001E-2</v>
      </c>
      <c r="F16" s="95">
        <v>4.7478523500000001E-2</v>
      </c>
      <c r="G16" s="95">
        <v>2.2360309999999999E-31</v>
      </c>
      <c r="H16" s="97">
        <v>4.1432942399999999E-2</v>
      </c>
      <c r="I16" s="95">
        <v>3.7164612600000001E-2</v>
      </c>
      <c r="J16" s="95">
        <v>4.6191486900000002E-2</v>
      </c>
      <c r="K16" s="95">
        <v>0.44166390059999999</v>
      </c>
      <c r="L16" s="95">
        <v>0.38494122879999998</v>
      </c>
      <c r="M16" s="95">
        <v>0.50674489119999999</v>
      </c>
      <c r="N16" s="95" t="s">
        <v>28</v>
      </c>
      <c r="O16" s="94" t="s">
        <v>28</v>
      </c>
      <c r="P16" s="94" t="s">
        <v>28</v>
      </c>
      <c r="Q16" s="94" t="s">
        <v>28</v>
      </c>
      <c r="R16" s="94" t="s">
        <v>28</v>
      </c>
      <c r="S16" s="94">
        <v>305</v>
      </c>
      <c r="T16" s="94">
        <v>7895</v>
      </c>
      <c r="U16" s="108">
        <v>4.1205683299999997E-2</v>
      </c>
      <c r="V16" s="95">
        <v>3.5793396700000001E-2</v>
      </c>
      <c r="W16" s="95">
        <v>4.7436356899999997E-2</v>
      </c>
      <c r="X16" s="95">
        <v>8.2583589999999999E-30</v>
      </c>
      <c r="Y16" s="97">
        <v>3.8632045599999998E-2</v>
      </c>
      <c r="Z16" s="95">
        <v>3.4530911800000001E-2</v>
      </c>
      <c r="AA16" s="95">
        <v>4.3220258800000001E-2</v>
      </c>
      <c r="AB16" s="95">
        <v>0.44274559260000002</v>
      </c>
      <c r="AC16" s="95">
        <v>0.38459181689999999</v>
      </c>
      <c r="AD16" s="95">
        <v>0.50969274720000002</v>
      </c>
      <c r="AE16" s="94" t="s">
        <v>28</v>
      </c>
      <c r="AF16" s="94" t="s">
        <v>28</v>
      </c>
      <c r="AG16" s="94" t="s">
        <v>28</v>
      </c>
      <c r="AH16" s="94" t="s">
        <v>28</v>
      </c>
      <c r="AI16" s="94" t="s">
        <v>28</v>
      </c>
      <c r="AJ16" s="94">
        <v>436</v>
      </c>
      <c r="AK16" s="94">
        <v>7521</v>
      </c>
      <c r="AL16" s="108">
        <v>6.4147682900000003E-2</v>
      </c>
      <c r="AM16" s="95">
        <v>5.6546523799999998E-2</v>
      </c>
      <c r="AN16" s="95">
        <v>7.2770613499999998E-2</v>
      </c>
      <c r="AO16" s="95">
        <v>1.7174279999999999E-20</v>
      </c>
      <c r="AP16" s="97">
        <v>5.7971014500000001E-2</v>
      </c>
      <c r="AQ16" s="95">
        <v>5.2777126399999999E-2</v>
      </c>
      <c r="AR16" s="95">
        <v>6.3676042099999997E-2</v>
      </c>
      <c r="AS16" s="95">
        <v>0.55041670050000002</v>
      </c>
      <c r="AT16" s="95">
        <v>0.48519524949999998</v>
      </c>
      <c r="AU16" s="95">
        <v>0.62440542129999999</v>
      </c>
      <c r="AV16" s="94" t="s">
        <v>28</v>
      </c>
      <c r="AW16" s="94" t="s">
        <v>28</v>
      </c>
      <c r="AX16" s="94" t="s">
        <v>28</v>
      </c>
      <c r="AY16" s="94" t="s">
        <v>28</v>
      </c>
      <c r="AZ16" s="94" t="s">
        <v>28</v>
      </c>
      <c r="BA16" s="94" t="s">
        <v>28</v>
      </c>
      <c r="BB16" s="94" t="s">
        <v>28</v>
      </c>
      <c r="BC16" s="94" t="s">
        <v>28</v>
      </c>
      <c r="BD16" s="94" t="s">
        <v>28</v>
      </c>
      <c r="BE16" s="94" t="s">
        <v>28</v>
      </c>
      <c r="BF16" s="94" t="s">
        <v>28</v>
      </c>
      <c r="BG16" s="94" t="s">
        <v>28</v>
      </c>
      <c r="BH16" s="94" t="s">
        <v>28</v>
      </c>
      <c r="BI16" s="94" t="s">
        <v>28</v>
      </c>
      <c r="BJ16" s="94" t="s">
        <v>28</v>
      </c>
      <c r="BK16" s="94">
        <v>1</v>
      </c>
      <c r="BL16" s="94">
        <v>2</v>
      </c>
      <c r="BM16" s="94">
        <v>3</v>
      </c>
      <c r="BN16" s="94" t="s">
        <v>28</v>
      </c>
      <c r="BO16" s="94" t="s">
        <v>28</v>
      </c>
      <c r="BP16" s="94" t="s">
        <v>28</v>
      </c>
      <c r="BQ16" s="94" t="s">
        <v>28</v>
      </c>
      <c r="BR16" s="95" t="s">
        <v>28</v>
      </c>
      <c r="BS16" s="95" t="s">
        <v>28</v>
      </c>
      <c r="BT16" s="95" t="s">
        <v>28</v>
      </c>
      <c r="BU16" s="95" t="s">
        <v>28</v>
      </c>
      <c r="BV16" s="106" t="s">
        <v>450</v>
      </c>
      <c r="BW16" s="107">
        <v>65</v>
      </c>
      <c r="BX16" s="107">
        <v>61</v>
      </c>
      <c r="BY16" s="107">
        <v>87.2</v>
      </c>
    </row>
    <row r="17" spans="1:77" x14ac:dyDescent="0.3">
      <c r="A17" t="s">
        <v>36</v>
      </c>
      <c r="B17" s="94">
        <v>224</v>
      </c>
      <c r="C17" s="94">
        <v>7039</v>
      </c>
      <c r="D17" s="108">
        <v>3.3859262399999999E-2</v>
      </c>
      <c r="E17" s="95">
        <v>2.8947315000000001E-2</v>
      </c>
      <c r="F17" s="95">
        <v>3.9604697299999998E-2</v>
      </c>
      <c r="G17" s="95">
        <v>4.1495099999999997E-37</v>
      </c>
      <c r="H17" s="97">
        <v>3.1822702100000003E-2</v>
      </c>
      <c r="I17" s="95">
        <v>2.79166793E-2</v>
      </c>
      <c r="J17" s="95">
        <v>3.6275244499999998E-2</v>
      </c>
      <c r="K17" s="95">
        <v>0.36138462139999999</v>
      </c>
      <c r="L17" s="95">
        <v>0.30895872349999998</v>
      </c>
      <c r="M17" s="95">
        <v>0.42270644810000002</v>
      </c>
      <c r="N17" s="95" t="s">
        <v>28</v>
      </c>
      <c r="O17" s="94" t="s">
        <v>28</v>
      </c>
      <c r="P17" s="94" t="s">
        <v>28</v>
      </c>
      <c r="Q17" s="94" t="s">
        <v>28</v>
      </c>
      <c r="R17" s="94" t="s">
        <v>28</v>
      </c>
      <c r="S17" s="94">
        <v>233</v>
      </c>
      <c r="T17" s="94">
        <v>7576</v>
      </c>
      <c r="U17" s="108">
        <v>3.3819741200000003E-2</v>
      </c>
      <c r="V17" s="95">
        <v>2.8956920899999999E-2</v>
      </c>
      <c r="W17" s="95">
        <v>3.9499189099999998E-2</v>
      </c>
      <c r="X17" s="95">
        <v>2.095252E-37</v>
      </c>
      <c r="Y17" s="97">
        <v>3.07550158E-2</v>
      </c>
      <c r="Z17" s="95">
        <v>2.7049041999999999E-2</v>
      </c>
      <c r="AA17" s="95">
        <v>3.4968743099999998E-2</v>
      </c>
      <c r="AB17" s="95">
        <v>0.36338534210000001</v>
      </c>
      <c r="AC17" s="95">
        <v>0.31113545619999999</v>
      </c>
      <c r="AD17" s="95">
        <v>0.424409704</v>
      </c>
      <c r="AE17" s="94" t="s">
        <v>28</v>
      </c>
      <c r="AF17" s="94" t="s">
        <v>28</v>
      </c>
      <c r="AG17" s="94" t="s">
        <v>28</v>
      </c>
      <c r="AH17" s="94" t="s">
        <v>28</v>
      </c>
      <c r="AI17" s="94" t="s">
        <v>28</v>
      </c>
      <c r="AJ17" s="94">
        <v>321</v>
      </c>
      <c r="AK17" s="94">
        <v>7860</v>
      </c>
      <c r="AL17" s="108">
        <v>4.6600215E-2</v>
      </c>
      <c r="AM17" s="95">
        <v>4.0498524000000001E-2</v>
      </c>
      <c r="AN17" s="95">
        <v>5.3621214399999999E-2</v>
      </c>
      <c r="AO17" s="95">
        <v>1.598187E-37</v>
      </c>
      <c r="AP17" s="97">
        <v>4.0839694699999998E-2</v>
      </c>
      <c r="AQ17" s="95">
        <v>3.6607751000000001E-2</v>
      </c>
      <c r="AR17" s="95">
        <v>4.5560861100000002E-2</v>
      </c>
      <c r="AS17" s="95">
        <v>0.39985133360000003</v>
      </c>
      <c r="AT17" s="95">
        <v>0.34749601089999999</v>
      </c>
      <c r="AU17" s="95">
        <v>0.46009474620000002</v>
      </c>
      <c r="AV17" s="94" t="s">
        <v>28</v>
      </c>
      <c r="AW17" s="94" t="s">
        <v>28</v>
      </c>
      <c r="AX17" s="94" t="s">
        <v>28</v>
      </c>
      <c r="AY17" s="94" t="s">
        <v>28</v>
      </c>
      <c r="AZ17" s="94" t="s">
        <v>28</v>
      </c>
      <c r="BA17" s="94" t="s">
        <v>28</v>
      </c>
      <c r="BB17" s="94" t="s">
        <v>28</v>
      </c>
      <c r="BC17" s="94" t="s">
        <v>28</v>
      </c>
      <c r="BD17" s="94" t="s">
        <v>28</v>
      </c>
      <c r="BE17" s="94" t="s">
        <v>28</v>
      </c>
      <c r="BF17" s="94" t="s">
        <v>28</v>
      </c>
      <c r="BG17" s="94" t="s">
        <v>28</v>
      </c>
      <c r="BH17" s="94" t="s">
        <v>28</v>
      </c>
      <c r="BI17" s="94" t="s">
        <v>28</v>
      </c>
      <c r="BJ17" s="94" t="s">
        <v>28</v>
      </c>
      <c r="BK17" s="94">
        <v>1</v>
      </c>
      <c r="BL17" s="94">
        <v>2</v>
      </c>
      <c r="BM17" s="94">
        <v>3</v>
      </c>
      <c r="BN17" s="94" t="s">
        <v>28</v>
      </c>
      <c r="BO17" s="94" t="s">
        <v>28</v>
      </c>
      <c r="BP17" s="94" t="s">
        <v>28</v>
      </c>
      <c r="BQ17" s="94" t="s">
        <v>28</v>
      </c>
      <c r="BR17" s="95" t="s">
        <v>28</v>
      </c>
      <c r="BS17" s="95" t="s">
        <v>28</v>
      </c>
      <c r="BT17" s="95" t="s">
        <v>28</v>
      </c>
      <c r="BU17" s="95" t="s">
        <v>28</v>
      </c>
      <c r="BV17" s="106" t="s">
        <v>450</v>
      </c>
      <c r="BW17" s="107">
        <v>44.8</v>
      </c>
      <c r="BX17" s="107">
        <v>46.6</v>
      </c>
      <c r="BY17" s="107">
        <v>64.2</v>
      </c>
    </row>
    <row r="18" spans="1:77" x14ac:dyDescent="0.3">
      <c r="A18" t="s">
        <v>44</v>
      </c>
      <c r="B18" s="94">
        <v>150</v>
      </c>
      <c r="C18" s="94">
        <v>5849</v>
      </c>
      <c r="D18" s="108">
        <v>2.8787052899999999E-2</v>
      </c>
      <c r="E18" s="95">
        <v>2.39782703E-2</v>
      </c>
      <c r="F18" s="95">
        <v>3.4560224799999997E-2</v>
      </c>
      <c r="G18" s="95">
        <v>1.057081E-36</v>
      </c>
      <c r="H18" s="97">
        <v>2.5645409500000001E-2</v>
      </c>
      <c r="I18" s="95">
        <v>2.1852912299999999E-2</v>
      </c>
      <c r="J18" s="95">
        <v>3.0096081399999999E-2</v>
      </c>
      <c r="K18" s="95">
        <v>0.30724822299999999</v>
      </c>
      <c r="L18" s="95">
        <v>0.25592341769999999</v>
      </c>
      <c r="M18" s="95">
        <v>0.36886609050000002</v>
      </c>
      <c r="N18" s="95" t="s">
        <v>28</v>
      </c>
      <c r="O18" s="94" t="s">
        <v>28</v>
      </c>
      <c r="P18" s="94" t="s">
        <v>28</v>
      </c>
      <c r="Q18" s="94" t="s">
        <v>28</v>
      </c>
      <c r="R18" s="94" t="s">
        <v>28</v>
      </c>
      <c r="S18" s="94">
        <v>151</v>
      </c>
      <c r="T18" s="94">
        <v>6363</v>
      </c>
      <c r="U18" s="108">
        <v>2.73102276E-2</v>
      </c>
      <c r="V18" s="95">
        <v>2.27479911E-2</v>
      </c>
      <c r="W18" s="95">
        <v>3.2787446099999999E-2</v>
      </c>
      <c r="X18" s="95">
        <v>1.7711660000000001E-39</v>
      </c>
      <c r="Y18" s="97">
        <v>2.37309445E-2</v>
      </c>
      <c r="Z18" s="95">
        <v>2.0232298499999999E-2</v>
      </c>
      <c r="AA18" s="95">
        <v>2.7834589699999999E-2</v>
      </c>
      <c r="AB18" s="95">
        <v>0.29344211599999998</v>
      </c>
      <c r="AC18" s="95">
        <v>0.24442193349999999</v>
      </c>
      <c r="AD18" s="95">
        <v>0.35229356969999998</v>
      </c>
      <c r="AE18" s="94" t="s">
        <v>28</v>
      </c>
      <c r="AF18" s="94" t="s">
        <v>28</v>
      </c>
      <c r="AG18" s="94" t="s">
        <v>28</v>
      </c>
      <c r="AH18" s="94" t="s">
        <v>28</v>
      </c>
      <c r="AI18" s="94" t="s">
        <v>28</v>
      </c>
      <c r="AJ18" s="94">
        <v>224</v>
      </c>
      <c r="AK18" s="94">
        <v>6116</v>
      </c>
      <c r="AL18" s="108">
        <v>4.3231302800000003E-2</v>
      </c>
      <c r="AM18" s="95">
        <v>3.6872803099999997E-2</v>
      </c>
      <c r="AN18" s="95">
        <v>5.0686288500000003E-2</v>
      </c>
      <c r="AO18" s="95">
        <v>2.5043559999999999E-34</v>
      </c>
      <c r="AP18" s="97">
        <v>3.6625245299999998E-2</v>
      </c>
      <c r="AQ18" s="95">
        <v>3.2129742599999997E-2</v>
      </c>
      <c r="AR18" s="95">
        <v>4.1749745900000003E-2</v>
      </c>
      <c r="AS18" s="95">
        <v>0.37094451309999998</v>
      </c>
      <c r="AT18" s="95">
        <v>0.31638565429999999</v>
      </c>
      <c r="AU18" s="95">
        <v>0.4349117287</v>
      </c>
      <c r="AV18" s="94" t="s">
        <v>28</v>
      </c>
      <c r="AW18" s="94" t="s">
        <v>28</v>
      </c>
      <c r="AX18" s="94" t="s">
        <v>28</v>
      </c>
      <c r="AY18" s="94" t="s">
        <v>28</v>
      </c>
      <c r="AZ18" s="94" t="s">
        <v>28</v>
      </c>
      <c r="BA18" s="94" t="s">
        <v>28</v>
      </c>
      <c r="BB18" s="94" t="s">
        <v>28</v>
      </c>
      <c r="BC18" s="94" t="s">
        <v>28</v>
      </c>
      <c r="BD18" s="94" t="s">
        <v>28</v>
      </c>
      <c r="BE18" s="94" t="s">
        <v>28</v>
      </c>
      <c r="BF18" s="94" t="s">
        <v>28</v>
      </c>
      <c r="BG18" s="94" t="s">
        <v>28</v>
      </c>
      <c r="BH18" s="94" t="s">
        <v>28</v>
      </c>
      <c r="BI18" s="94" t="s">
        <v>28</v>
      </c>
      <c r="BJ18" s="94" t="s">
        <v>28</v>
      </c>
      <c r="BK18" s="94">
        <v>1</v>
      </c>
      <c r="BL18" s="94">
        <v>2</v>
      </c>
      <c r="BM18" s="94">
        <v>3</v>
      </c>
      <c r="BN18" s="94" t="s">
        <v>28</v>
      </c>
      <c r="BO18" s="94" t="s">
        <v>28</v>
      </c>
      <c r="BP18" s="94" t="s">
        <v>28</v>
      </c>
      <c r="BQ18" s="94" t="s">
        <v>28</v>
      </c>
      <c r="BR18" s="95" t="s">
        <v>28</v>
      </c>
      <c r="BS18" s="95" t="s">
        <v>28</v>
      </c>
      <c r="BT18" s="95" t="s">
        <v>28</v>
      </c>
      <c r="BU18" s="95" t="s">
        <v>28</v>
      </c>
      <c r="BV18" s="106" t="s">
        <v>450</v>
      </c>
      <c r="BW18" s="107">
        <v>30</v>
      </c>
      <c r="BX18" s="107">
        <v>30.2</v>
      </c>
      <c r="BY18" s="107">
        <v>44.8</v>
      </c>
    </row>
    <row r="19" spans="1:77" x14ac:dyDescent="0.3">
      <c r="A19" t="s">
        <v>45</v>
      </c>
      <c r="B19" s="94">
        <v>7497</v>
      </c>
      <c r="C19" s="94">
        <v>72007</v>
      </c>
      <c r="D19" s="108">
        <v>9.3693146800000002E-2</v>
      </c>
      <c r="E19" s="95">
        <v>8.6313312500000003E-2</v>
      </c>
      <c r="F19" s="95">
        <v>0.10170396080000001</v>
      </c>
      <c r="G19" s="95" t="s">
        <v>28</v>
      </c>
      <c r="H19" s="97">
        <v>0.1041148777</v>
      </c>
      <c r="I19" s="95">
        <v>0.1017845822</v>
      </c>
      <c r="J19" s="95">
        <v>0.1064985239</v>
      </c>
      <c r="K19" s="95" t="s">
        <v>28</v>
      </c>
      <c r="L19" s="95" t="s">
        <v>28</v>
      </c>
      <c r="M19" s="95" t="s">
        <v>28</v>
      </c>
      <c r="N19" s="95" t="s">
        <v>28</v>
      </c>
      <c r="O19" s="94" t="s">
        <v>28</v>
      </c>
      <c r="P19" s="94" t="s">
        <v>28</v>
      </c>
      <c r="Q19" s="94" t="s">
        <v>28</v>
      </c>
      <c r="R19" s="94" t="s">
        <v>28</v>
      </c>
      <c r="S19" s="94">
        <v>7283</v>
      </c>
      <c r="T19" s="94">
        <v>75468</v>
      </c>
      <c r="U19" s="108">
        <v>9.3068534199999997E-2</v>
      </c>
      <c r="V19" s="95">
        <v>8.5731928400000004E-2</v>
      </c>
      <c r="W19" s="95">
        <v>0.10103297830000001</v>
      </c>
      <c r="X19" s="95" t="s">
        <v>28</v>
      </c>
      <c r="Y19" s="97">
        <v>9.6504478699999993E-2</v>
      </c>
      <c r="Z19" s="95">
        <v>9.4313375399999996E-2</v>
      </c>
      <c r="AA19" s="95">
        <v>9.8746486100000003E-2</v>
      </c>
      <c r="AB19" s="95" t="s">
        <v>28</v>
      </c>
      <c r="AC19" s="95" t="s">
        <v>28</v>
      </c>
      <c r="AD19" s="95" t="s">
        <v>28</v>
      </c>
      <c r="AE19" s="94" t="s">
        <v>28</v>
      </c>
      <c r="AF19" s="94" t="s">
        <v>28</v>
      </c>
      <c r="AG19" s="94" t="s">
        <v>28</v>
      </c>
      <c r="AH19" s="94" t="s">
        <v>28</v>
      </c>
      <c r="AI19" s="94" t="s">
        <v>28</v>
      </c>
      <c r="AJ19" s="94">
        <v>8414</v>
      </c>
      <c r="AK19" s="94">
        <v>72196</v>
      </c>
      <c r="AL19" s="108">
        <v>0.1165438528</v>
      </c>
      <c r="AM19" s="95">
        <v>0.1140800574</v>
      </c>
      <c r="AN19" s="95">
        <v>0.1190608591</v>
      </c>
      <c r="AO19" s="95" t="s">
        <v>28</v>
      </c>
      <c r="AP19" s="97">
        <v>0.1165438528</v>
      </c>
      <c r="AQ19" s="95">
        <v>0.1140800574</v>
      </c>
      <c r="AR19" s="95">
        <v>0.1190608591</v>
      </c>
      <c r="AS19" s="95" t="s">
        <v>28</v>
      </c>
      <c r="AT19" s="95" t="s">
        <v>28</v>
      </c>
      <c r="AU19" s="95" t="s">
        <v>28</v>
      </c>
      <c r="AV19" s="94" t="s">
        <v>28</v>
      </c>
      <c r="AW19" s="94" t="s">
        <v>28</v>
      </c>
      <c r="AX19" s="94" t="s">
        <v>28</v>
      </c>
      <c r="AY19" s="94" t="s">
        <v>28</v>
      </c>
      <c r="AZ19" s="94" t="s">
        <v>28</v>
      </c>
      <c r="BA19" s="94" t="s">
        <v>28</v>
      </c>
      <c r="BB19" s="94" t="s">
        <v>28</v>
      </c>
      <c r="BC19" s="94" t="s">
        <v>28</v>
      </c>
      <c r="BD19" s="94" t="s">
        <v>28</v>
      </c>
      <c r="BE19" s="94" t="s">
        <v>28</v>
      </c>
      <c r="BF19" s="94" t="s">
        <v>28</v>
      </c>
      <c r="BG19" s="94" t="s">
        <v>28</v>
      </c>
      <c r="BH19" s="94" t="s">
        <v>28</v>
      </c>
      <c r="BI19" s="94" t="s">
        <v>28</v>
      </c>
      <c r="BJ19" s="94" t="s">
        <v>28</v>
      </c>
      <c r="BK19" s="94" t="s">
        <v>28</v>
      </c>
      <c r="BL19" s="94" t="s">
        <v>28</v>
      </c>
      <c r="BM19" s="94" t="s">
        <v>28</v>
      </c>
      <c r="BN19" s="94" t="s">
        <v>28</v>
      </c>
      <c r="BO19" s="94" t="s">
        <v>28</v>
      </c>
      <c r="BP19" s="94" t="s">
        <v>28</v>
      </c>
      <c r="BQ19" s="94" t="s">
        <v>28</v>
      </c>
      <c r="BR19" s="95" t="s">
        <v>28</v>
      </c>
      <c r="BS19" s="95" t="s">
        <v>28</v>
      </c>
      <c r="BT19" s="95" t="s">
        <v>28</v>
      </c>
      <c r="BU19" s="95" t="s">
        <v>28</v>
      </c>
      <c r="BV19" s="106" t="s">
        <v>28</v>
      </c>
      <c r="BW19" s="107">
        <v>1499.4</v>
      </c>
      <c r="BX19" s="107">
        <v>1456.6</v>
      </c>
      <c r="BY19" s="107">
        <v>1682.8</v>
      </c>
    </row>
    <row r="20" spans="1:77" x14ac:dyDescent="0.3">
      <c r="BN20" s="6"/>
      <c r="BO20" s="6"/>
      <c r="BP20" s="6"/>
      <c r="BQ20" s="6"/>
      <c r="BR20" s="11"/>
      <c r="BS20" s="11"/>
      <c r="BT20" s="11"/>
      <c r="BU20" s="11"/>
    </row>
    <row r="21" spans="1:77" x14ac:dyDescent="0.3">
      <c r="BN21" s="6"/>
      <c r="BO21" s="6"/>
      <c r="BP21" s="6"/>
      <c r="BQ21" s="6"/>
      <c r="BR21" s="11"/>
      <c r="BS21" s="11"/>
      <c r="BT21" s="11"/>
      <c r="BU21" s="11"/>
    </row>
    <row r="22" spans="1:77" x14ac:dyDescent="0.3">
      <c r="BN22" s="6"/>
      <c r="BO22" s="6"/>
      <c r="BP22" s="6"/>
      <c r="BQ22" s="6"/>
      <c r="BR22" s="11"/>
      <c r="BS22" s="11"/>
      <c r="BT22" s="11"/>
      <c r="BU22" s="11"/>
    </row>
    <row r="23" spans="1:77" x14ac:dyDescent="0.3">
      <c r="BN23" s="6"/>
      <c r="BO23" s="6"/>
      <c r="BP23" s="6"/>
      <c r="BQ23" s="6"/>
      <c r="BR23" s="11"/>
      <c r="BS23" s="11"/>
      <c r="BT23" s="11"/>
      <c r="BU23" s="11"/>
    </row>
    <row r="24" spans="1:77" x14ac:dyDescent="0.3">
      <c r="BN24" s="6"/>
      <c r="BO24" s="6"/>
      <c r="BP24" s="6"/>
      <c r="BQ24" s="6"/>
      <c r="BR24" s="11"/>
      <c r="BS24" s="11"/>
      <c r="BT24" s="11"/>
      <c r="BU24" s="11"/>
    </row>
    <row r="25" spans="1:77" x14ac:dyDescent="0.3">
      <c r="BN25" s="6"/>
      <c r="BO25" s="6"/>
      <c r="BP25" s="6"/>
      <c r="BQ25" s="6"/>
      <c r="BR25" s="11"/>
      <c r="BS25" s="11"/>
      <c r="BT25" s="11"/>
      <c r="BU25" s="11"/>
    </row>
    <row r="26" spans="1:77" x14ac:dyDescent="0.3">
      <c r="X26" s="4"/>
      <c r="AO26" s="4"/>
      <c r="BN26" s="6"/>
      <c r="BO26" s="6"/>
      <c r="BP26" s="6"/>
      <c r="BQ26" s="6"/>
      <c r="BR26" s="11"/>
      <c r="BS26" s="11"/>
      <c r="BT26" s="11"/>
      <c r="BU26" s="11"/>
    </row>
    <row r="27" spans="1:77" x14ac:dyDescent="0.3">
      <c r="R27" s="4"/>
      <c r="X27" s="4"/>
      <c r="AI27" s="4"/>
      <c r="AO27" s="4"/>
      <c r="AZ27" s="4"/>
      <c r="BN27" s="6"/>
      <c r="BO27" s="6"/>
      <c r="BP27" s="6"/>
      <c r="BQ27" s="6"/>
      <c r="BR27" s="11"/>
      <c r="BS27" s="11"/>
      <c r="BT27" s="11"/>
      <c r="BU27" s="11"/>
    </row>
    <row r="28" spans="1:77" x14ac:dyDescent="0.3">
      <c r="X28" s="4"/>
      <c r="AO28" s="4"/>
      <c r="BN28" s="6"/>
      <c r="BO28" s="6"/>
      <c r="BP28" s="6"/>
      <c r="BQ28" s="6"/>
      <c r="BR28" s="11"/>
      <c r="BS28" s="11"/>
      <c r="BT28" s="11"/>
      <c r="BU28" s="11"/>
    </row>
    <row r="29" spans="1:77" x14ac:dyDescent="0.3">
      <c r="BN29" s="6"/>
      <c r="BO29" s="6"/>
      <c r="BP29" s="6"/>
      <c r="BQ29" s="6"/>
      <c r="BR29" s="11"/>
      <c r="BS29" s="11"/>
      <c r="BT29" s="11"/>
      <c r="BU29" s="11"/>
    </row>
    <row r="30" spans="1:77" x14ac:dyDescent="0.3">
      <c r="BN30" s="6"/>
      <c r="BO30" s="6"/>
      <c r="BP30" s="6"/>
      <c r="BQ30" s="6"/>
      <c r="BR30" s="11"/>
      <c r="BS30" s="11"/>
      <c r="BT30" s="11"/>
      <c r="BU30" s="11"/>
    </row>
    <row r="31" spans="1:77" x14ac:dyDescent="0.3">
      <c r="BN31" s="6"/>
      <c r="BO31" s="6"/>
      <c r="BP31" s="6"/>
      <c r="BQ31" s="6"/>
      <c r="BR31" s="11"/>
      <c r="BS31" s="11"/>
      <c r="BT31" s="11"/>
      <c r="BU31" s="11"/>
    </row>
    <row r="32" spans="1:77"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1" t="s">
        <v>454</v>
      </c>
      <c r="B1" s="55"/>
      <c r="C1" s="55"/>
      <c r="D1" s="55"/>
      <c r="E1" s="55"/>
      <c r="F1" s="55"/>
      <c r="G1" s="55"/>
      <c r="H1" s="55"/>
      <c r="I1" s="55"/>
      <c r="J1" s="55"/>
      <c r="K1" s="55"/>
      <c r="L1" s="55"/>
    </row>
    <row r="2" spans="1:16" s="56" customFormat="1" ht="18.899999999999999" customHeight="1" x14ac:dyDescent="0.3">
      <c r="A2" s="1" t="s">
        <v>456</v>
      </c>
      <c r="B2" s="57"/>
      <c r="C2" s="57"/>
      <c r="D2" s="57"/>
      <c r="E2" s="57"/>
      <c r="F2" s="57"/>
      <c r="G2" s="57"/>
      <c r="H2" s="57"/>
      <c r="I2" s="57"/>
      <c r="J2" s="57"/>
      <c r="K2" s="55"/>
      <c r="L2" s="55"/>
    </row>
    <row r="3" spans="1:16" s="60" customFormat="1" ht="54" customHeight="1" x14ac:dyDescent="0.3">
      <c r="A3" s="109" t="s">
        <v>459</v>
      </c>
      <c r="B3" s="58" t="s">
        <v>425</v>
      </c>
      <c r="C3" s="58" t="s">
        <v>426</v>
      </c>
      <c r="D3" s="58" t="s">
        <v>427</v>
      </c>
      <c r="E3" s="58" t="s">
        <v>428</v>
      </c>
      <c r="F3" s="58" t="s">
        <v>429</v>
      </c>
      <c r="G3" s="58" t="s">
        <v>430</v>
      </c>
      <c r="H3" s="58" t="s">
        <v>431</v>
      </c>
      <c r="I3" s="58" t="s">
        <v>464</v>
      </c>
      <c r="J3" s="58" t="s">
        <v>432</v>
      </c>
      <c r="O3" s="61"/>
      <c r="P3" s="61"/>
    </row>
    <row r="4" spans="1:16" s="56" customFormat="1" ht="18.899999999999999" customHeight="1" x14ac:dyDescent="0.3">
      <c r="A4" s="72" t="s">
        <v>281</v>
      </c>
      <c r="B4" s="63">
        <v>116</v>
      </c>
      <c r="C4" s="87">
        <v>3.7048866200000004</v>
      </c>
      <c r="D4" s="87">
        <v>3.9060217000000002</v>
      </c>
      <c r="E4" s="63">
        <v>143</v>
      </c>
      <c r="F4" s="87">
        <v>3.6002014099999999</v>
      </c>
      <c r="G4" s="87">
        <v>3.91874236</v>
      </c>
      <c r="H4" s="63">
        <v>194</v>
      </c>
      <c r="I4" s="87">
        <v>4.72364256</v>
      </c>
      <c r="J4" s="87">
        <v>5.13887304</v>
      </c>
    </row>
    <row r="5" spans="1:16" s="56" customFormat="1" ht="18.899999999999999" customHeight="1" x14ac:dyDescent="0.3">
      <c r="A5" s="72" t="s">
        <v>282</v>
      </c>
      <c r="B5" s="63">
        <v>44</v>
      </c>
      <c r="C5" s="87">
        <v>3.3613445399999997</v>
      </c>
      <c r="D5" s="87">
        <v>3.47905482</v>
      </c>
      <c r="E5" s="63">
        <v>43</v>
      </c>
      <c r="F5" s="87">
        <v>3.5102040799999998</v>
      </c>
      <c r="G5" s="87">
        <v>3.7594046999999997</v>
      </c>
      <c r="H5" s="63">
        <v>59</v>
      </c>
      <c r="I5" s="87">
        <v>4.1520056299999997</v>
      </c>
      <c r="J5" s="87">
        <v>4.6210158000000003</v>
      </c>
    </row>
    <row r="6" spans="1:16" s="56" customFormat="1" ht="18.899999999999999" customHeight="1" x14ac:dyDescent="0.3">
      <c r="A6" s="72" t="s">
        <v>283</v>
      </c>
      <c r="B6" s="63">
        <v>114</v>
      </c>
      <c r="C6" s="87">
        <v>4.1140382500000001</v>
      </c>
      <c r="D6" s="87">
        <v>4.2742159800000001</v>
      </c>
      <c r="E6" s="63">
        <v>94</v>
      </c>
      <c r="F6" s="87">
        <v>3.2775453300000001</v>
      </c>
      <c r="G6" s="87">
        <v>3.4614414299999998</v>
      </c>
      <c r="H6" s="63">
        <v>165</v>
      </c>
      <c r="I6" s="87">
        <v>5.6876939000000002</v>
      </c>
      <c r="J6" s="87">
        <v>6.2305918699999996</v>
      </c>
    </row>
    <row r="7" spans="1:16" s="56" customFormat="1" ht="18.899999999999999" customHeight="1" x14ac:dyDescent="0.3">
      <c r="A7" s="72" t="s">
        <v>284</v>
      </c>
      <c r="B7" s="63">
        <v>119</v>
      </c>
      <c r="C7" s="87">
        <v>3.9003605400000003</v>
      </c>
      <c r="D7" s="87">
        <v>3.9984269800000001</v>
      </c>
      <c r="E7" s="63">
        <v>113</v>
      </c>
      <c r="F7" s="87">
        <v>3.4503816800000005</v>
      </c>
      <c r="G7" s="87">
        <v>3.6797613299999998</v>
      </c>
      <c r="H7" s="63">
        <v>132</v>
      </c>
      <c r="I7" s="87">
        <v>4.5035824</v>
      </c>
      <c r="J7" s="87">
        <v>4.8811668599999996</v>
      </c>
    </row>
    <row r="8" spans="1:16" s="56" customFormat="1" ht="18.899999999999999" customHeight="1" x14ac:dyDescent="0.3">
      <c r="A8" s="72" t="s">
        <v>285</v>
      </c>
      <c r="B8" s="63">
        <v>78</v>
      </c>
      <c r="C8" s="87">
        <v>4.2025862099999998</v>
      </c>
      <c r="D8" s="87">
        <v>4.1540966800000003</v>
      </c>
      <c r="E8" s="63">
        <v>69</v>
      </c>
      <c r="F8" s="87">
        <v>3.3365570599999996</v>
      </c>
      <c r="G8" s="87">
        <v>3.4117869000000001</v>
      </c>
      <c r="H8" s="63">
        <v>89</v>
      </c>
      <c r="I8" s="87">
        <v>4.6066252600000004</v>
      </c>
      <c r="J8" s="87">
        <v>4.8501185500000004</v>
      </c>
    </row>
    <row r="9" spans="1:16" s="56" customFormat="1" ht="18.899999999999999" customHeight="1" x14ac:dyDescent="0.3">
      <c r="A9" s="72" t="s">
        <v>286</v>
      </c>
      <c r="B9" s="63">
        <v>128</v>
      </c>
      <c r="C9" s="87">
        <v>3.8208955199999997</v>
      </c>
      <c r="D9" s="87">
        <v>3.8329289900000001</v>
      </c>
      <c r="E9" s="63">
        <v>140</v>
      </c>
      <c r="F9" s="87">
        <v>3.6745406799999998</v>
      </c>
      <c r="G9" s="87">
        <v>3.8545517600000001</v>
      </c>
      <c r="H9" s="63">
        <v>214</v>
      </c>
      <c r="I9" s="87">
        <v>5.1294343200000005</v>
      </c>
      <c r="J9" s="87">
        <v>5.65720723</v>
      </c>
    </row>
    <row r="10" spans="1:16" s="56" customFormat="1" ht="18.899999999999999" customHeight="1" x14ac:dyDescent="0.3">
      <c r="A10" s="72" t="s">
        <v>287</v>
      </c>
      <c r="B10" s="63">
        <v>104</v>
      </c>
      <c r="C10" s="87">
        <v>4.0123456800000001</v>
      </c>
      <c r="D10" s="87">
        <v>4.1171539799999994</v>
      </c>
      <c r="E10" s="63">
        <v>78</v>
      </c>
      <c r="F10" s="87">
        <v>3.0456852799999998</v>
      </c>
      <c r="G10" s="87">
        <v>3.2888554499999998</v>
      </c>
      <c r="H10" s="63">
        <v>111</v>
      </c>
      <c r="I10" s="87">
        <v>4.6230737199999998</v>
      </c>
      <c r="J10" s="87">
        <v>5.0784598899999995</v>
      </c>
    </row>
    <row r="11" spans="1:16" s="56" customFormat="1" ht="18.899999999999999" customHeight="1" x14ac:dyDescent="0.3">
      <c r="A11" s="72" t="s">
        <v>288</v>
      </c>
      <c r="B11" s="63">
        <v>234</v>
      </c>
      <c r="C11" s="87">
        <v>4.8467274199999997</v>
      </c>
      <c r="D11" s="87">
        <v>4.5992851999999997</v>
      </c>
      <c r="E11" s="63">
        <v>209</v>
      </c>
      <c r="F11" s="87">
        <v>4.2324827899999997</v>
      </c>
      <c r="G11" s="87">
        <v>4.2507961499999993</v>
      </c>
      <c r="H11" s="63">
        <v>326</v>
      </c>
      <c r="I11" s="87">
        <v>6.7959141099999991</v>
      </c>
      <c r="J11" s="87">
        <v>7.1922702799999998</v>
      </c>
    </row>
    <row r="12" spans="1:16" s="56" customFormat="1" ht="18.899999999999999" customHeight="1" x14ac:dyDescent="0.3">
      <c r="A12" s="72" t="s">
        <v>289</v>
      </c>
      <c r="B12" s="63">
        <v>184</v>
      </c>
      <c r="C12" s="87">
        <v>9.015188629999999</v>
      </c>
      <c r="D12" s="87">
        <v>8.0545049600000009</v>
      </c>
      <c r="E12" s="63">
        <v>153</v>
      </c>
      <c r="F12" s="87">
        <v>7.6157292200000004</v>
      </c>
      <c r="G12" s="87">
        <v>7.3844934099999993</v>
      </c>
      <c r="H12" s="63">
        <v>200</v>
      </c>
      <c r="I12" s="87">
        <v>10.07556675</v>
      </c>
      <c r="J12" s="87">
        <v>10.228706880000001</v>
      </c>
    </row>
    <row r="13" spans="1:16" s="56" customFormat="1" ht="18.899999999999999" customHeight="1" x14ac:dyDescent="0.3">
      <c r="A13" s="72" t="s">
        <v>290</v>
      </c>
      <c r="B13" s="63">
        <v>93</v>
      </c>
      <c r="C13" s="87">
        <v>3.7155413499999996</v>
      </c>
      <c r="D13" s="87">
        <v>3.6766935600000004</v>
      </c>
      <c r="E13" s="63">
        <v>94</v>
      </c>
      <c r="F13" s="87">
        <v>3.4970238100000004</v>
      </c>
      <c r="G13" s="87">
        <v>3.5780309199999998</v>
      </c>
      <c r="H13" s="63">
        <v>158</v>
      </c>
      <c r="I13" s="87">
        <v>6.32</v>
      </c>
      <c r="J13" s="87">
        <v>6.7654040299999991</v>
      </c>
    </row>
    <row r="14" spans="1:16" s="56" customFormat="1" ht="18.899999999999999" customHeight="1" x14ac:dyDescent="0.3">
      <c r="A14" s="72" t="s">
        <v>291</v>
      </c>
      <c r="B14" s="63">
        <v>527</v>
      </c>
      <c r="C14" s="87">
        <v>11.03896104</v>
      </c>
      <c r="D14" s="87">
        <v>9.6678122300000009</v>
      </c>
      <c r="E14" s="63">
        <v>462</v>
      </c>
      <c r="F14" s="87">
        <v>10.237092840000001</v>
      </c>
      <c r="G14" s="87">
        <v>9.4593887500000005</v>
      </c>
      <c r="H14" s="63">
        <v>490</v>
      </c>
      <c r="I14" s="87">
        <v>13.38432122</v>
      </c>
      <c r="J14" s="87">
        <v>12.944985389999999</v>
      </c>
    </row>
    <row r="15" spans="1:16" s="56" customFormat="1" ht="18.899999999999999" customHeight="1" x14ac:dyDescent="0.3">
      <c r="A15" s="72" t="s">
        <v>292</v>
      </c>
      <c r="B15" s="63">
        <v>506</v>
      </c>
      <c r="C15" s="87">
        <v>14.952718679999998</v>
      </c>
      <c r="D15" s="87">
        <v>12.173653269999999</v>
      </c>
      <c r="E15" s="63">
        <v>479</v>
      </c>
      <c r="F15" s="87">
        <v>13.72886214</v>
      </c>
      <c r="G15" s="87">
        <v>12.14037688</v>
      </c>
      <c r="H15" s="63">
        <v>434</v>
      </c>
      <c r="I15" s="87">
        <v>15.417406750000001</v>
      </c>
      <c r="J15" s="87">
        <v>14.27094209</v>
      </c>
    </row>
    <row r="16" spans="1:16" s="56" customFormat="1" ht="18.899999999999999" customHeight="1" x14ac:dyDescent="0.3">
      <c r="A16" s="72" t="s">
        <v>293</v>
      </c>
      <c r="B16" s="63">
        <v>2298</v>
      </c>
      <c r="C16" s="87">
        <v>6.4245575799999992</v>
      </c>
      <c r="D16" s="87">
        <v>4.9998481799999999</v>
      </c>
      <c r="E16" s="63">
        <v>2092</v>
      </c>
      <c r="F16" s="87">
        <v>5.5804524100000004</v>
      </c>
      <c r="G16" s="87">
        <v>4.6593225500000006</v>
      </c>
      <c r="H16" s="63">
        <v>2586</v>
      </c>
      <c r="I16" s="87">
        <v>7.2426830999999998</v>
      </c>
      <c r="J16" s="87">
        <v>6.76898088</v>
      </c>
    </row>
    <row r="17" spans="1:10" s="56" customFormat="1" ht="18.899999999999999" customHeight="1" x14ac:dyDescent="0.3">
      <c r="A17" s="72" t="s">
        <v>294</v>
      </c>
      <c r="B17" s="63">
        <v>0</v>
      </c>
      <c r="C17" s="87">
        <v>1.8836078E-6</v>
      </c>
      <c r="D17" s="87">
        <v>2.7852138000000001E-7</v>
      </c>
      <c r="E17" s="63">
        <v>8</v>
      </c>
      <c r="F17" s="87">
        <v>22.85714286</v>
      </c>
      <c r="G17" s="87">
        <v>19.862068860000001</v>
      </c>
      <c r="H17" s="63">
        <v>10</v>
      </c>
      <c r="I17" s="87">
        <v>41.666666670000005</v>
      </c>
      <c r="J17" s="87">
        <v>39.894340329999999</v>
      </c>
    </row>
    <row r="18" spans="1:10" s="56" customFormat="1" ht="18.899999999999999" customHeight="1" x14ac:dyDescent="0.3">
      <c r="A18" s="73" t="s">
        <v>169</v>
      </c>
      <c r="B18" s="74">
        <v>2247</v>
      </c>
      <c r="C18" s="90">
        <v>6.3029453000000002</v>
      </c>
      <c r="D18" s="90">
        <v>6.0575222599999998</v>
      </c>
      <c r="E18" s="74">
        <v>2085</v>
      </c>
      <c r="F18" s="90">
        <v>5.5672745699999995</v>
      </c>
      <c r="G18" s="90">
        <v>5.93457101</v>
      </c>
      <c r="H18" s="74">
        <v>2582</v>
      </c>
      <c r="I18" s="90">
        <v>7.2432462800000001</v>
      </c>
      <c r="J18" s="90">
        <v>8.0904801000000006</v>
      </c>
    </row>
    <row r="19" spans="1:10" s="56" customFormat="1" ht="18.899999999999999" customHeight="1" x14ac:dyDescent="0.3">
      <c r="A19" s="75" t="s">
        <v>29</v>
      </c>
      <c r="B19" s="76">
        <v>7497</v>
      </c>
      <c r="C19" s="91">
        <v>10.411487769999999</v>
      </c>
      <c r="D19" s="91">
        <v>9.4440354600000003</v>
      </c>
      <c r="E19" s="76">
        <v>7283</v>
      </c>
      <c r="F19" s="91">
        <v>9.6504478699999989</v>
      </c>
      <c r="G19" s="91">
        <v>9.3849991300000006</v>
      </c>
      <c r="H19" s="76">
        <v>8414</v>
      </c>
      <c r="I19" s="91">
        <v>11.65438528</v>
      </c>
      <c r="J19" s="91">
        <v>11.65438528</v>
      </c>
    </row>
    <row r="20" spans="1:10" ht="18.899999999999999" customHeight="1" x14ac:dyDescent="0.25">
      <c r="A20" s="66" t="s">
        <v>414</v>
      </c>
    </row>
    <row r="22" spans="1:10" ht="15.6" x14ac:dyDescent="0.3">
      <c r="A22" s="112" t="s">
        <v>466</v>
      </c>
      <c r="B22" s="69"/>
      <c r="C22" s="69"/>
      <c r="D22" s="69"/>
      <c r="E22" s="69"/>
      <c r="F22" s="69"/>
      <c r="G22" s="69"/>
      <c r="H22" s="69"/>
      <c r="I22" s="69"/>
      <c r="J22"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1" t="s">
        <v>460</v>
      </c>
      <c r="B1" s="55"/>
      <c r="C1" s="55"/>
      <c r="D1" s="55"/>
      <c r="E1" s="55"/>
      <c r="F1" s="55"/>
      <c r="G1" s="55"/>
      <c r="H1" s="55"/>
      <c r="I1" s="55"/>
      <c r="J1" s="55"/>
      <c r="K1" s="55"/>
      <c r="L1" s="55"/>
    </row>
    <row r="2" spans="1:16" s="56" customFormat="1" ht="18.899999999999999" customHeight="1" x14ac:dyDescent="0.3">
      <c r="A2" s="1" t="s">
        <v>456</v>
      </c>
      <c r="B2" s="57"/>
      <c r="C2" s="57"/>
      <c r="D2" s="57"/>
      <c r="E2" s="57"/>
      <c r="F2" s="57"/>
      <c r="G2" s="57"/>
      <c r="H2" s="57"/>
      <c r="I2" s="57"/>
      <c r="J2" s="57"/>
      <c r="K2" s="55"/>
      <c r="L2" s="55"/>
    </row>
    <row r="3" spans="1:16" s="60" customFormat="1" ht="54" customHeight="1" x14ac:dyDescent="0.3">
      <c r="A3" s="109" t="s">
        <v>461</v>
      </c>
      <c r="B3" s="58" t="s">
        <v>425</v>
      </c>
      <c r="C3" s="58" t="s">
        <v>426</v>
      </c>
      <c r="D3" s="58" t="s">
        <v>427</v>
      </c>
      <c r="E3" s="58" t="s">
        <v>428</v>
      </c>
      <c r="F3" s="58" t="s">
        <v>429</v>
      </c>
      <c r="G3" s="58" t="s">
        <v>430</v>
      </c>
      <c r="H3" s="58" t="s">
        <v>431</v>
      </c>
      <c r="I3" s="58" t="s">
        <v>464</v>
      </c>
      <c r="J3" s="58" t="s">
        <v>432</v>
      </c>
      <c r="O3" s="61"/>
      <c r="P3" s="61"/>
    </row>
    <row r="4" spans="1:16" s="56" customFormat="1" ht="18.899999999999999" customHeight="1" x14ac:dyDescent="0.3">
      <c r="A4" s="72" t="s">
        <v>295</v>
      </c>
      <c r="B4" s="63">
        <v>81</v>
      </c>
      <c r="C4" s="87">
        <v>4.16881112</v>
      </c>
      <c r="D4" s="87">
        <v>4.4123923000000005</v>
      </c>
      <c r="E4" s="63">
        <v>115</v>
      </c>
      <c r="F4" s="87">
        <v>4.0881620999999999</v>
      </c>
      <c r="G4" s="87">
        <v>4.5860725200000001</v>
      </c>
      <c r="H4" s="63">
        <v>161</v>
      </c>
      <c r="I4" s="87">
        <v>5.2717747199999998</v>
      </c>
      <c r="J4" s="87">
        <v>5.54060883</v>
      </c>
    </row>
    <row r="5" spans="1:16" s="56" customFormat="1" ht="18.899999999999999" customHeight="1" x14ac:dyDescent="0.3">
      <c r="A5" s="72" t="s">
        <v>296</v>
      </c>
      <c r="B5" s="63">
        <v>35</v>
      </c>
      <c r="C5" s="87">
        <v>2.9461279500000002</v>
      </c>
      <c r="D5" s="87">
        <v>3.20238807</v>
      </c>
      <c r="E5" s="63">
        <v>28</v>
      </c>
      <c r="F5" s="87">
        <v>2.4158757500000001</v>
      </c>
      <c r="G5" s="87">
        <v>2.6230850800000001</v>
      </c>
      <c r="H5" s="63">
        <v>33</v>
      </c>
      <c r="I5" s="87">
        <v>3.1339031300000002</v>
      </c>
      <c r="J5" s="87">
        <v>3.4579928400000002</v>
      </c>
    </row>
    <row r="6" spans="1:16" s="56" customFormat="1" ht="18.899999999999999" customHeight="1" x14ac:dyDescent="0.3">
      <c r="A6" s="72" t="s">
        <v>282</v>
      </c>
      <c r="B6" s="63">
        <v>44</v>
      </c>
      <c r="C6" s="87">
        <v>3.3613445399999997</v>
      </c>
      <c r="D6" s="87">
        <v>3.5703122299999999</v>
      </c>
      <c r="E6" s="63">
        <v>43</v>
      </c>
      <c r="F6" s="87">
        <v>3.5102040799999998</v>
      </c>
      <c r="G6" s="87">
        <v>3.8223014700000002</v>
      </c>
      <c r="H6" s="63">
        <v>59</v>
      </c>
      <c r="I6" s="87">
        <v>4.1520056299999997</v>
      </c>
      <c r="J6" s="87">
        <v>4.6118933899999996</v>
      </c>
    </row>
    <row r="7" spans="1:16" s="56" customFormat="1" ht="18.899999999999999" customHeight="1" x14ac:dyDescent="0.3">
      <c r="A7" s="72" t="s">
        <v>297</v>
      </c>
      <c r="B7" s="63">
        <v>68</v>
      </c>
      <c r="C7" s="87">
        <v>3.3057851200000004</v>
      </c>
      <c r="D7" s="87">
        <v>3.5381986999999997</v>
      </c>
      <c r="E7" s="63">
        <v>62</v>
      </c>
      <c r="F7" s="87">
        <v>2.8492647099999999</v>
      </c>
      <c r="G7" s="87">
        <v>3.0436798500000002</v>
      </c>
      <c r="H7" s="63">
        <v>106</v>
      </c>
      <c r="I7" s="87">
        <v>4.6902654899999998</v>
      </c>
      <c r="J7" s="87">
        <v>5.0572895500000001</v>
      </c>
    </row>
    <row r="8" spans="1:16" s="56" customFormat="1" ht="18.899999999999999" customHeight="1" x14ac:dyDescent="0.3">
      <c r="A8" s="72" t="s">
        <v>298</v>
      </c>
      <c r="B8" s="63">
        <v>46</v>
      </c>
      <c r="C8" s="87">
        <v>6.4425770300000007</v>
      </c>
      <c r="D8" s="87">
        <v>6.4290369599999995</v>
      </c>
      <c r="E8" s="63">
        <v>32</v>
      </c>
      <c r="F8" s="87">
        <v>4.6242774600000001</v>
      </c>
      <c r="G8" s="87">
        <v>4.7012645600000003</v>
      </c>
      <c r="H8" s="63">
        <v>59</v>
      </c>
      <c r="I8" s="87">
        <v>9.2043681700000004</v>
      </c>
      <c r="J8" s="87">
        <v>9.72926219</v>
      </c>
    </row>
    <row r="9" spans="1:16" s="56" customFormat="1" ht="18.899999999999999" customHeight="1" x14ac:dyDescent="0.3">
      <c r="A9" s="72" t="s">
        <v>299</v>
      </c>
      <c r="B9" s="63">
        <v>50</v>
      </c>
      <c r="C9" s="87">
        <v>2.9886431600000001</v>
      </c>
      <c r="D9" s="87">
        <v>3.2210858299999998</v>
      </c>
      <c r="E9" s="63">
        <v>42</v>
      </c>
      <c r="F9" s="87">
        <v>2.3608769000000001</v>
      </c>
      <c r="G9" s="87">
        <v>2.5543531000000002</v>
      </c>
      <c r="H9" s="63">
        <v>51</v>
      </c>
      <c r="I9" s="87">
        <v>3.3159948000000004</v>
      </c>
      <c r="J9" s="87">
        <v>3.5919461899999998</v>
      </c>
    </row>
    <row r="10" spans="1:16" s="56" customFormat="1" ht="18.899999999999999" customHeight="1" x14ac:dyDescent="0.3">
      <c r="A10" s="72" t="s">
        <v>300</v>
      </c>
      <c r="B10" s="63">
        <v>69</v>
      </c>
      <c r="C10" s="87">
        <v>5.0072568900000007</v>
      </c>
      <c r="D10" s="87">
        <v>5.0038285600000005</v>
      </c>
      <c r="E10" s="63">
        <v>71</v>
      </c>
      <c r="F10" s="87">
        <v>4.7459893000000006</v>
      </c>
      <c r="G10" s="87">
        <v>4.9642060500000005</v>
      </c>
      <c r="H10" s="63">
        <v>81</v>
      </c>
      <c r="I10" s="87">
        <v>5.8147882300000004</v>
      </c>
      <c r="J10" s="87">
        <v>6.25711526</v>
      </c>
    </row>
    <row r="11" spans="1:16" s="56" customFormat="1" ht="18.899999999999999" customHeight="1" x14ac:dyDescent="0.3">
      <c r="A11" s="72" t="s">
        <v>285</v>
      </c>
      <c r="B11" s="63">
        <v>78</v>
      </c>
      <c r="C11" s="87">
        <v>4.2025862099999998</v>
      </c>
      <c r="D11" s="87">
        <v>4.2625223300000004</v>
      </c>
      <c r="E11" s="63">
        <v>69</v>
      </c>
      <c r="F11" s="87">
        <v>3.3365570599999996</v>
      </c>
      <c r="G11" s="87">
        <v>3.5223768400000002</v>
      </c>
      <c r="H11" s="63">
        <v>89</v>
      </c>
      <c r="I11" s="87">
        <v>4.6066252600000004</v>
      </c>
      <c r="J11" s="87">
        <v>4.8095807300000004</v>
      </c>
    </row>
    <row r="12" spans="1:16" s="56" customFormat="1" ht="18.899999999999999" customHeight="1" x14ac:dyDescent="0.3">
      <c r="A12" s="72" t="s">
        <v>301</v>
      </c>
      <c r="B12" s="63">
        <v>54</v>
      </c>
      <c r="C12" s="87">
        <v>4.0178571400000003</v>
      </c>
      <c r="D12" s="87">
        <v>4.0755447</v>
      </c>
      <c r="E12" s="63">
        <v>74</v>
      </c>
      <c r="F12" s="87">
        <v>4.6424090299999996</v>
      </c>
      <c r="G12" s="87">
        <v>4.9589982900000003</v>
      </c>
      <c r="H12" s="63">
        <v>77</v>
      </c>
      <c r="I12" s="87">
        <v>4.9613402100000004</v>
      </c>
      <c r="J12" s="87">
        <v>5.5294611200000006</v>
      </c>
    </row>
    <row r="13" spans="1:16" s="56" customFormat="1" ht="18.899999999999999" customHeight="1" x14ac:dyDescent="0.3">
      <c r="A13" s="72" t="s">
        <v>302</v>
      </c>
      <c r="B13" s="63">
        <v>6</v>
      </c>
      <c r="C13" s="87">
        <v>3.2085561499999997</v>
      </c>
      <c r="D13" s="87">
        <v>3.3837316099999999</v>
      </c>
      <c r="E13" s="63" t="s">
        <v>420</v>
      </c>
      <c r="F13" s="87" t="s">
        <v>420</v>
      </c>
      <c r="G13" s="87" t="s">
        <v>420</v>
      </c>
      <c r="H13" s="63">
        <v>12</v>
      </c>
      <c r="I13" s="87">
        <v>4.1958042000000004</v>
      </c>
      <c r="J13" s="87">
        <v>4.5739534700000002</v>
      </c>
    </row>
    <row r="14" spans="1:16" s="56" customFormat="1" ht="18.899999999999999" customHeight="1" x14ac:dyDescent="0.3">
      <c r="A14" s="72" t="s">
        <v>303</v>
      </c>
      <c r="B14" s="63">
        <v>68</v>
      </c>
      <c r="C14" s="87">
        <v>3.7383177599999997</v>
      </c>
      <c r="D14" s="87">
        <v>3.8700930799999997</v>
      </c>
      <c r="E14" s="63">
        <v>64</v>
      </c>
      <c r="F14" s="87">
        <v>3.1698860799999999</v>
      </c>
      <c r="G14" s="87">
        <v>3.3473072500000001</v>
      </c>
      <c r="H14" s="63">
        <v>125</v>
      </c>
      <c r="I14" s="87">
        <v>5.3556126800000001</v>
      </c>
      <c r="J14" s="87">
        <v>5.9946960899999997</v>
      </c>
    </row>
    <row r="15" spans="1:16" s="56" customFormat="1" ht="18.899999999999999" customHeight="1" x14ac:dyDescent="0.3">
      <c r="A15" s="72" t="s">
        <v>304</v>
      </c>
      <c r="B15" s="63">
        <v>52</v>
      </c>
      <c r="C15" s="87">
        <v>3.2439176500000002</v>
      </c>
      <c r="D15" s="87">
        <v>3.4610755600000003</v>
      </c>
      <c r="E15" s="63">
        <v>36</v>
      </c>
      <c r="F15" s="87">
        <v>2.1647624800000003</v>
      </c>
      <c r="G15" s="87">
        <v>2.36716602</v>
      </c>
      <c r="H15" s="63">
        <v>70</v>
      </c>
      <c r="I15" s="87">
        <v>4.1567696000000005</v>
      </c>
      <c r="J15" s="87">
        <v>4.7247915999999996</v>
      </c>
    </row>
    <row r="16" spans="1:16" s="56" customFormat="1" ht="18.899999999999999" customHeight="1" x14ac:dyDescent="0.3">
      <c r="A16" s="72" t="s">
        <v>305</v>
      </c>
      <c r="B16" s="63">
        <v>52</v>
      </c>
      <c r="C16" s="87">
        <v>5.2578361999999998</v>
      </c>
      <c r="D16" s="87">
        <v>5.2555587600000004</v>
      </c>
      <c r="E16" s="63">
        <v>42</v>
      </c>
      <c r="F16" s="87">
        <v>4.6770601300000001</v>
      </c>
      <c r="G16" s="87">
        <v>4.9296652199999995</v>
      </c>
      <c r="H16" s="63">
        <v>41</v>
      </c>
      <c r="I16" s="87">
        <v>5.7182705700000005</v>
      </c>
      <c r="J16" s="87">
        <v>5.9359944200000001</v>
      </c>
    </row>
    <row r="17" spans="1:12" s="56" customFormat="1" ht="18.899999999999999" customHeight="1" x14ac:dyDescent="0.3">
      <c r="A17" s="72" t="s">
        <v>306</v>
      </c>
      <c r="B17" s="63">
        <v>7</v>
      </c>
      <c r="C17" s="87">
        <v>2.0527859200000003</v>
      </c>
      <c r="D17" s="87">
        <v>2.18853411</v>
      </c>
      <c r="E17" s="63" t="s">
        <v>420</v>
      </c>
      <c r="F17" s="87" t="s">
        <v>420</v>
      </c>
      <c r="G17" s="87" t="s">
        <v>420</v>
      </c>
      <c r="H17" s="63">
        <v>9</v>
      </c>
      <c r="I17" s="87">
        <v>3.125</v>
      </c>
      <c r="J17" s="87">
        <v>3.4535471700000002</v>
      </c>
    </row>
    <row r="18" spans="1:12" s="56" customFormat="1" ht="18.899999999999999" customHeight="1" x14ac:dyDescent="0.3">
      <c r="A18" s="72" t="s">
        <v>307</v>
      </c>
      <c r="B18" s="63">
        <v>71</v>
      </c>
      <c r="C18" s="87">
        <v>4.68337731</v>
      </c>
      <c r="D18" s="87">
        <v>4.5863444500000004</v>
      </c>
      <c r="E18" s="63">
        <v>66</v>
      </c>
      <c r="F18" s="87">
        <v>3.8892162600000004</v>
      </c>
      <c r="G18" s="87">
        <v>4.10564398</v>
      </c>
      <c r="H18" s="63">
        <v>89</v>
      </c>
      <c r="I18" s="87">
        <v>5.3679131499999997</v>
      </c>
      <c r="J18" s="87">
        <v>5.7193478100000004</v>
      </c>
    </row>
    <row r="19" spans="1:12" s="56" customFormat="1" ht="18.899999999999999" customHeight="1" x14ac:dyDescent="0.3">
      <c r="A19" s="72" t="s">
        <v>308</v>
      </c>
      <c r="B19" s="63">
        <v>67</v>
      </c>
      <c r="C19" s="87">
        <v>3.8661281000000001</v>
      </c>
      <c r="D19" s="87">
        <v>3.85082302</v>
      </c>
      <c r="E19" s="63">
        <v>46</v>
      </c>
      <c r="F19" s="87">
        <v>2.66512167</v>
      </c>
      <c r="G19" s="87">
        <v>2.7712230799999999</v>
      </c>
      <c r="H19" s="63">
        <v>97</v>
      </c>
      <c r="I19" s="87">
        <v>5.6166763199999998</v>
      </c>
      <c r="J19" s="87">
        <v>6.0334809599999994</v>
      </c>
    </row>
    <row r="20" spans="1:12" s="56" customFormat="1" ht="18.899999999999999" customHeight="1" x14ac:dyDescent="0.3">
      <c r="A20" s="72" t="s">
        <v>309</v>
      </c>
      <c r="B20" s="63">
        <v>89</v>
      </c>
      <c r="C20" s="87">
        <v>7.1890145399999996</v>
      </c>
      <c r="D20" s="87">
        <v>6.6222400400000003</v>
      </c>
      <c r="E20" s="63">
        <v>89</v>
      </c>
      <c r="F20" s="87">
        <v>7.1600965399999996</v>
      </c>
      <c r="G20" s="87">
        <v>6.6838754799999993</v>
      </c>
      <c r="H20" s="63">
        <v>131</v>
      </c>
      <c r="I20" s="87">
        <v>11.654804270000001</v>
      </c>
      <c r="J20" s="87">
        <v>11.533680159999999</v>
      </c>
    </row>
    <row r="21" spans="1:12" s="56" customFormat="1" ht="18.899999999999999" customHeight="1" x14ac:dyDescent="0.3">
      <c r="A21" s="72" t="s">
        <v>310</v>
      </c>
      <c r="B21" s="63">
        <v>34</v>
      </c>
      <c r="C21" s="87">
        <v>3.6208732700000001</v>
      </c>
      <c r="D21" s="87">
        <v>3.6361452099999996</v>
      </c>
      <c r="E21" s="63">
        <v>32</v>
      </c>
      <c r="F21" s="87">
        <v>3.4557235399999997</v>
      </c>
      <c r="G21" s="87">
        <v>3.6602898199999996</v>
      </c>
      <c r="H21" s="63">
        <v>61</v>
      </c>
      <c r="I21" s="87">
        <v>6.3146997900000006</v>
      </c>
      <c r="J21" s="87">
        <v>6.9197905700000009</v>
      </c>
    </row>
    <row r="22" spans="1:12" s="56" customFormat="1" ht="18.899999999999999" customHeight="1" x14ac:dyDescent="0.3">
      <c r="A22" s="72" t="s">
        <v>311</v>
      </c>
      <c r="B22" s="63">
        <v>150</v>
      </c>
      <c r="C22" s="87">
        <v>13.61161525</v>
      </c>
      <c r="D22" s="87">
        <v>11.871855069999999</v>
      </c>
      <c r="E22" s="63">
        <v>121</v>
      </c>
      <c r="F22" s="87">
        <v>11.172668509999999</v>
      </c>
      <c r="G22" s="87">
        <v>10.569712729999999</v>
      </c>
      <c r="H22" s="63">
        <v>139</v>
      </c>
      <c r="I22" s="87">
        <v>13.640824339999998</v>
      </c>
      <c r="J22" s="87">
        <v>13.165519189999999</v>
      </c>
    </row>
    <row r="23" spans="1:12" s="56" customFormat="1" ht="18.899999999999999" customHeight="1" x14ac:dyDescent="0.3">
      <c r="A23" s="72" t="s">
        <v>312</v>
      </c>
      <c r="B23" s="63">
        <v>53</v>
      </c>
      <c r="C23" s="87">
        <v>4.1181041199999999</v>
      </c>
      <c r="D23" s="87">
        <v>4.1198988200000004</v>
      </c>
      <c r="E23" s="63">
        <v>46</v>
      </c>
      <c r="F23" s="87">
        <v>3.3674963400000002</v>
      </c>
      <c r="G23" s="87">
        <v>3.4308948500000001</v>
      </c>
      <c r="H23" s="63">
        <v>70</v>
      </c>
      <c r="I23" s="87">
        <v>5.6270096499999998</v>
      </c>
      <c r="J23" s="87">
        <v>6.0915060700000003</v>
      </c>
    </row>
    <row r="24" spans="1:12" s="56" customFormat="1" ht="18.899999999999999" customHeight="1" x14ac:dyDescent="0.3">
      <c r="A24" s="72" t="s">
        <v>313</v>
      </c>
      <c r="B24" s="63">
        <v>40</v>
      </c>
      <c r="C24" s="87">
        <v>3.28947368</v>
      </c>
      <c r="D24" s="87">
        <v>3.2840816799999999</v>
      </c>
      <c r="E24" s="63">
        <v>48</v>
      </c>
      <c r="F24" s="87">
        <v>3.6308623300000002</v>
      </c>
      <c r="G24" s="87">
        <v>3.7875049700000005</v>
      </c>
      <c r="H24" s="63">
        <v>88</v>
      </c>
      <c r="I24" s="87">
        <v>7.0063694300000003</v>
      </c>
      <c r="J24" s="87">
        <v>7.6759859900000009</v>
      </c>
    </row>
    <row r="25" spans="1:12" s="56" customFormat="1" ht="18.899999999999999" customHeight="1" x14ac:dyDescent="0.3">
      <c r="A25" s="72" t="s">
        <v>294</v>
      </c>
      <c r="B25" s="63">
        <v>0</v>
      </c>
      <c r="C25" s="87">
        <v>1.8836078E-6</v>
      </c>
      <c r="D25" s="87">
        <v>2.7852138000000001E-7</v>
      </c>
      <c r="E25" s="63">
        <v>8</v>
      </c>
      <c r="F25" s="87">
        <v>22.85714286</v>
      </c>
      <c r="G25" s="87">
        <v>19.862068860000001</v>
      </c>
      <c r="H25" s="63">
        <v>10</v>
      </c>
      <c r="I25" s="87">
        <v>41.666666670000005</v>
      </c>
      <c r="J25" s="87">
        <v>39.894340329999999</v>
      </c>
    </row>
    <row r="26" spans="1:12" s="56" customFormat="1" ht="18.899999999999999" customHeight="1" x14ac:dyDescent="0.3">
      <c r="A26" s="72" t="s">
        <v>314</v>
      </c>
      <c r="B26" s="63">
        <v>229</v>
      </c>
      <c r="C26" s="87">
        <v>9.3890938899999998</v>
      </c>
      <c r="D26" s="87">
        <v>8.6875907200000011</v>
      </c>
      <c r="E26" s="63">
        <v>196</v>
      </c>
      <c r="F26" s="87">
        <v>8.9293849699999992</v>
      </c>
      <c r="G26" s="87">
        <v>8.6742617300000013</v>
      </c>
      <c r="H26" s="63">
        <v>205</v>
      </c>
      <c r="I26" s="87">
        <v>11.40155729</v>
      </c>
      <c r="J26" s="87">
        <v>11.359082299999999</v>
      </c>
    </row>
    <row r="27" spans="1:12" s="56" customFormat="1" ht="18.899999999999999" customHeight="1" x14ac:dyDescent="0.3">
      <c r="A27" s="72" t="s">
        <v>315</v>
      </c>
      <c r="B27" s="63">
        <v>298</v>
      </c>
      <c r="C27" s="87">
        <v>12.76231263</v>
      </c>
      <c r="D27" s="87">
        <v>11.406081220000001</v>
      </c>
      <c r="E27" s="63">
        <v>266</v>
      </c>
      <c r="F27" s="87">
        <v>11.475409840000001</v>
      </c>
      <c r="G27" s="87">
        <v>10.544812330000001</v>
      </c>
      <c r="H27" s="63">
        <v>285</v>
      </c>
      <c r="I27" s="87">
        <v>15.297906599999999</v>
      </c>
      <c r="J27" s="87">
        <v>14.340187779999999</v>
      </c>
    </row>
    <row r="28" spans="1:12" s="56" customFormat="1" ht="18.899999999999999" customHeight="1" x14ac:dyDescent="0.3">
      <c r="A28" s="72" t="s">
        <v>316</v>
      </c>
      <c r="B28" s="63">
        <v>199</v>
      </c>
      <c r="C28" s="87">
        <v>10.231362469999999</v>
      </c>
      <c r="D28" s="87">
        <v>8.9848196700000003</v>
      </c>
      <c r="E28" s="63">
        <v>188</v>
      </c>
      <c r="F28" s="87">
        <v>9.3718843500000002</v>
      </c>
      <c r="G28" s="87">
        <v>8.73237576</v>
      </c>
      <c r="H28" s="63">
        <v>206</v>
      </c>
      <c r="I28" s="87">
        <v>12.153392329999999</v>
      </c>
      <c r="J28" s="87">
        <v>11.811638720000001</v>
      </c>
    </row>
    <row r="29" spans="1:12" s="56" customFormat="1" ht="18.899999999999999" customHeight="1" x14ac:dyDescent="0.3">
      <c r="A29" s="72" t="s">
        <v>317</v>
      </c>
      <c r="B29" s="63">
        <v>307</v>
      </c>
      <c r="C29" s="87">
        <v>21.334259899999999</v>
      </c>
      <c r="D29" s="87">
        <v>18.325040379999997</v>
      </c>
      <c r="E29" s="63">
        <v>291</v>
      </c>
      <c r="F29" s="87">
        <v>19.62238705</v>
      </c>
      <c r="G29" s="87">
        <v>17.917807829999997</v>
      </c>
      <c r="H29" s="63">
        <v>228</v>
      </c>
      <c r="I29" s="87">
        <v>20.35714286</v>
      </c>
      <c r="J29" s="87">
        <v>18.74672258</v>
      </c>
    </row>
    <row r="30" spans="1:12" ht="18.899999999999999" customHeight="1" x14ac:dyDescent="0.25">
      <c r="A30" s="73" t="s">
        <v>169</v>
      </c>
      <c r="B30" s="74">
        <v>2247</v>
      </c>
      <c r="C30" s="90">
        <v>6.3029453000000002</v>
      </c>
      <c r="D30" s="90">
        <v>6.0575222599999998</v>
      </c>
      <c r="E30" s="74">
        <v>2085</v>
      </c>
      <c r="F30" s="90">
        <v>5.5672745699999995</v>
      </c>
      <c r="G30" s="90">
        <v>5.93457101</v>
      </c>
      <c r="H30" s="74">
        <v>2582</v>
      </c>
      <c r="I30" s="90">
        <v>7.2432462800000001</v>
      </c>
      <c r="J30" s="90">
        <v>8.0904801000000006</v>
      </c>
    </row>
    <row r="31" spans="1:12" ht="18.899999999999999" customHeight="1" x14ac:dyDescent="0.25">
      <c r="A31" s="75" t="s">
        <v>29</v>
      </c>
      <c r="B31" s="76">
        <v>7497</v>
      </c>
      <c r="C31" s="91">
        <v>10.411487769999999</v>
      </c>
      <c r="D31" s="91">
        <v>9.4440354600000003</v>
      </c>
      <c r="E31" s="76">
        <v>7283</v>
      </c>
      <c r="F31" s="91">
        <v>9.6504478699999989</v>
      </c>
      <c r="G31" s="91">
        <v>9.3849991300000006</v>
      </c>
      <c r="H31" s="76">
        <v>8414</v>
      </c>
      <c r="I31" s="91">
        <v>11.65438528</v>
      </c>
      <c r="J31" s="91">
        <v>11.65438528</v>
      </c>
      <c r="K31" s="77"/>
      <c r="L31" s="77"/>
    </row>
    <row r="32" spans="1:12" ht="18.899999999999999" customHeight="1" x14ac:dyDescent="0.25">
      <c r="A32" s="66" t="s">
        <v>414</v>
      </c>
    </row>
    <row r="33" spans="1:16" s="60" customFormat="1" ht="18.899999999999999" customHeight="1" x14ac:dyDescent="0.3">
      <c r="A33" s="56"/>
      <c r="B33" s="67"/>
      <c r="C33" s="68"/>
      <c r="D33" s="68"/>
      <c r="E33" s="68"/>
      <c r="F33" s="68"/>
      <c r="G33" s="68"/>
      <c r="H33" s="67"/>
      <c r="I33" s="68"/>
      <c r="J33" s="68"/>
      <c r="O33" s="54"/>
      <c r="P33" s="54"/>
    </row>
    <row r="34" spans="1:16" ht="15.6" x14ac:dyDescent="0.3">
      <c r="A34" s="112" t="s">
        <v>466</v>
      </c>
      <c r="B34" s="69"/>
      <c r="C34" s="69"/>
      <c r="D34" s="69"/>
      <c r="E34" s="113"/>
      <c r="F34" s="69"/>
      <c r="G34" s="69"/>
      <c r="H34" s="69"/>
      <c r="I34" s="69"/>
      <c r="J34"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1" t="s">
        <v>453</v>
      </c>
      <c r="B1" s="55"/>
      <c r="C1" s="55"/>
      <c r="D1" s="55"/>
      <c r="E1" s="55"/>
      <c r="F1" s="55"/>
      <c r="G1" s="55"/>
      <c r="H1" s="55"/>
      <c r="I1" s="55"/>
      <c r="J1" s="55"/>
    </row>
    <row r="2" spans="1:16" s="56" customFormat="1" ht="18.899999999999999" customHeight="1" x14ac:dyDescent="0.3">
      <c r="A2" s="1" t="s">
        <v>456</v>
      </c>
      <c r="B2" s="57"/>
      <c r="C2" s="57"/>
      <c r="D2" s="57"/>
      <c r="E2" s="57"/>
      <c r="F2" s="57"/>
      <c r="G2" s="57"/>
      <c r="H2" s="57"/>
      <c r="I2" s="57"/>
      <c r="J2" s="57"/>
    </row>
    <row r="3" spans="1:16" s="60" customFormat="1" ht="54" customHeight="1" x14ac:dyDescent="0.3">
      <c r="A3" s="109" t="s">
        <v>462</v>
      </c>
      <c r="B3" s="58" t="s">
        <v>425</v>
      </c>
      <c r="C3" s="58" t="s">
        <v>426</v>
      </c>
      <c r="D3" s="58" t="s">
        <v>427</v>
      </c>
      <c r="E3" s="58" t="s">
        <v>428</v>
      </c>
      <c r="F3" s="58" t="s">
        <v>429</v>
      </c>
      <c r="G3" s="58" t="s">
        <v>430</v>
      </c>
      <c r="H3" s="58" t="s">
        <v>431</v>
      </c>
      <c r="I3" s="58" t="s">
        <v>464</v>
      </c>
      <c r="J3" s="58" t="s">
        <v>432</v>
      </c>
      <c r="O3" s="61"/>
      <c r="P3" s="61"/>
    </row>
    <row r="4" spans="1:16" s="56" customFormat="1" ht="18.899999999999999" customHeight="1" x14ac:dyDescent="0.3">
      <c r="A4" s="72" t="s">
        <v>318</v>
      </c>
      <c r="B4" s="63">
        <v>10</v>
      </c>
      <c r="C4" s="87">
        <v>3.0030030000000001</v>
      </c>
      <c r="D4" s="87">
        <v>3.1862438700000002</v>
      </c>
      <c r="E4" s="63">
        <v>10</v>
      </c>
      <c r="F4" s="87">
        <v>2.5974026000000001</v>
      </c>
      <c r="G4" s="87">
        <v>2.8092986100000004</v>
      </c>
      <c r="H4" s="63">
        <v>19</v>
      </c>
      <c r="I4" s="87">
        <v>4.37788018</v>
      </c>
      <c r="J4" s="87">
        <v>4.6207613500000004</v>
      </c>
    </row>
    <row r="5" spans="1:16" s="56" customFormat="1" ht="18.899999999999999" customHeight="1" x14ac:dyDescent="0.3">
      <c r="A5" s="72" t="s">
        <v>339</v>
      </c>
      <c r="B5" s="63">
        <v>16</v>
      </c>
      <c r="C5" s="87">
        <v>4.1666666699999997</v>
      </c>
      <c r="D5" s="87">
        <v>4.3333361000000004</v>
      </c>
      <c r="E5" s="63">
        <v>18</v>
      </c>
      <c r="F5" s="87">
        <v>4.0358744399999997</v>
      </c>
      <c r="G5" s="87">
        <v>4.2953283300000002</v>
      </c>
      <c r="H5" s="63">
        <v>38</v>
      </c>
      <c r="I5" s="87">
        <v>7.707910749999999</v>
      </c>
      <c r="J5" s="87">
        <v>8.2020936599999992</v>
      </c>
    </row>
    <row r="6" spans="1:16" s="56" customFormat="1" ht="18.899999999999999" customHeight="1" x14ac:dyDescent="0.3">
      <c r="A6" s="72" t="s">
        <v>319</v>
      </c>
      <c r="B6" s="63">
        <v>14</v>
      </c>
      <c r="C6" s="87">
        <v>2.48667851</v>
      </c>
      <c r="D6" s="87">
        <v>2.5085485599999999</v>
      </c>
      <c r="E6" s="63">
        <v>26</v>
      </c>
      <c r="F6" s="87">
        <v>4.6511627899999999</v>
      </c>
      <c r="G6" s="87">
        <v>4.62404306</v>
      </c>
      <c r="H6" s="63">
        <v>28</v>
      </c>
      <c r="I6" s="87">
        <v>4.0935672499999995</v>
      </c>
      <c r="J6" s="87">
        <v>4.1566453699999997</v>
      </c>
    </row>
    <row r="7" spans="1:16" s="56" customFormat="1" ht="18.899999999999999" customHeight="1" x14ac:dyDescent="0.3">
      <c r="A7" s="72" t="s">
        <v>334</v>
      </c>
      <c r="B7" s="63">
        <v>13</v>
      </c>
      <c r="C7" s="87">
        <v>9.0277777799999992</v>
      </c>
      <c r="D7" s="87">
        <v>8.6355348499999991</v>
      </c>
      <c r="E7" s="63">
        <v>18</v>
      </c>
      <c r="F7" s="87">
        <v>11.25</v>
      </c>
      <c r="G7" s="87">
        <v>10.676674370000001</v>
      </c>
      <c r="H7" s="63">
        <v>19</v>
      </c>
      <c r="I7" s="87">
        <v>11.176470589999999</v>
      </c>
      <c r="J7" s="87">
        <v>10.32746762</v>
      </c>
    </row>
    <row r="8" spans="1:16" s="56" customFormat="1" ht="18.899999999999999" customHeight="1" x14ac:dyDescent="0.3">
      <c r="A8" s="72" t="s">
        <v>320</v>
      </c>
      <c r="B8" s="63">
        <v>48</v>
      </c>
      <c r="C8" s="87">
        <v>5.3333333300000003</v>
      </c>
      <c r="D8" s="87">
        <v>5.0876485200000001</v>
      </c>
      <c r="E8" s="63">
        <v>40</v>
      </c>
      <c r="F8" s="87">
        <v>3.5842293900000004</v>
      </c>
      <c r="G8" s="87">
        <v>3.4084769799999997</v>
      </c>
      <c r="H8" s="63">
        <v>69</v>
      </c>
      <c r="I8" s="87">
        <v>5.6188925100000002</v>
      </c>
      <c r="J8" s="87">
        <v>5.5471494400000001</v>
      </c>
    </row>
    <row r="9" spans="1:16" s="56" customFormat="1" ht="18.899999999999999" customHeight="1" x14ac:dyDescent="0.3">
      <c r="A9" s="72" t="s">
        <v>335</v>
      </c>
      <c r="B9" s="63">
        <v>21</v>
      </c>
      <c r="C9" s="87">
        <v>2.82637954</v>
      </c>
      <c r="D9" s="87">
        <v>2.7876291399999999</v>
      </c>
      <c r="E9" s="63">
        <v>23</v>
      </c>
      <c r="F9" s="87">
        <v>2.5386313500000002</v>
      </c>
      <c r="G9" s="87">
        <v>2.6252033899999998</v>
      </c>
      <c r="H9" s="63">
        <v>42</v>
      </c>
      <c r="I9" s="87">
        <v>4.595186</v>
      </c>
      <c r="J9" s="87">
        <v>4.9742158400000003</v>
      </c>
    </row>
    <row r="10" spans="1:16" s="56" customFormat="1" ht="18.899999999999999" customHeight="1" x14ac:dyDescent="0.3">
      <c r="A10" s="72" t="s">
        <v>321</v>
      </c>
      <c r="B10" s="63">
        <v>42</v>
      </c>
      <c r="C10" s="87">
        <v>5.81717452</v>
      </c>
      <c r="D10" s="87">
        <v>5.4405081299999996</v>
      </c>
      <c r="E10" s="63">
        <v>81</v>
      </c>
      <c r="F10" s="87">
        <v>11.77325581</v>
      </c>
      <c r="G10" s="87">
        <v>11.85336553</v>
      </c>
      <c r="H10" s="63">
        <v>98</v>
      </c>
      <c r="I10" s="87">
        <v>13.783403659999999</v>
      </c>
      <c r="J10" s="87">
        <v>13.777984099999999</v>
      </c>
    </row>
    <row r="11" spans="1:16" s="56" customFormat="1" ht="18.899999999999999" customHeight="1" x14ac:dyDescent="0.3">
      <c r="A11" s="72" t="s">
        <v>322</v>
      </c>
      <c r="B11" s="63">
        <v>42</v>
      </c>
      <c r="C11" s="87">
        <v>10</v>
      </c>
      <c r="D11" s="87">
        <v>10.044402569999999</v>
      </c>
      <c r="E11" s="63">
        <v>53</v>
      </c>
      <c r="F11" s="87">
        <v>14.133333330000001</v>
      </c>
      <c r="G11" s="87">
        <v>13.936110199999998</v>
      </c>
      <c r="H11" s="63">
        <v>71</v>
      </c>
      <c r="I11" s="87">
        <v>16.136363640000003</v>
      </c>
      <c r="J11" s="87">
        <v>16.08455202</v>
      </c>
    </row>
    <row r="12" spans="1:16" s="56" customFormat="1" ht="18.899999999999999" customHeight="1" x14ac:dyDescent="0.3">
      <c r="A12" s="72" t="s">
        <v>206</v>
      </c>
      <c r="B12" s="63">
        <v>24</v>
      </c>
      <c r="C12" s="87">
        <v>7.9470198699999992</v>
      </c>
      <c r="D12" s="87">
        <v>7.9623910100000002</v>
      </c>
      <c r="E12" s="63">
        <v>25</v>
      </c>
      <c r="F12" s="87">
        <v>7.9872204500000006</v>
      </c>
      <c r="G12" s="87">
        <v>7.7020865300000008</v>
      </c>
      <c r="H12" s="63">
        <v>37</v>
      </c>
      <c r="I12" s="87">
        <v>11.314984710000001</v>
      </c>
      <c r="J12" s="87">
        <v>11.13847516</v>
      </c>
    </row>
    <row r="13" spans="1:16" s="56" customFormat="1" ht="18.899999999999999" customHeight="1" x14ac:dyDescent="0.3">
      <c r="A13" s="72" t="s">
        <v>323</v>
      </c>
      <c r="B13" s="63">
        <v>29</v>
      </c>
      <c r="C13" s="87">
        <v>4.3609022599999996</v>
      </c>
      <c r="D13" s="87">
        <v>4.0940358099999994</v>
      </c>
      <c r="E13" s="63">
        <v>70</v>
      </c>
      <c r="F13" s="87">
        <v>9.7765363100000009</v>
      </c>
      <c r="G13" s="87">
        <v>9.0982538799999997</v>
      </c>
      <c r="H13" s="63">
        <v>49</v>
      </c>
      <c r="I13" s="87">
        <v>7.3134328400000008</v>
      </c>
      <c r="J13" s="87">
        <v>7.3063661799999995</v>
      </c>
    </row>
    <row r="14" spans="1:16" s="56" customFormat="1" ht="18.899999999999999" customHeight="1" x14ac:dyDescent="0.3">
      <c r="A14" s="72" t="s">
        <v>336</v>
      </c>
      <c r="B14" s="63">
        <v>24</v>
      </c>
      <c r="C14" s="87">
        <v>3.8155802900000002</v>
      </c>
      <c r="D14" s="87">
        <v>3.5840902100000003</v>
      </c>
      <c r="E14" s="63">
        <v>31</v>
      </c>
      <c r="F14" s="87">
        <v>3.4675615200000003</v>
      </c>
      <c r="G14" s="87">
        <v>3.4029424500000003</v>
      </c>
      <c r="H14" s="63">
        <v>62</v>
      </c>
      <c r="I14" s="87">
        <v>6.4785788900000005</v>
      </c>
      <c r="J14" s="87">
        <v>6.5561243300000003</v>
      </c>
    </row>
    <row r="15" spans="1:16" s="56" customFormat="1" ht="18.899999999999999" customHeight="1" x14ac:dyDescent="0.3">
      <c r="A15" s="72" t="s">
        <v>324</v>
      </c>
      <c r="B15" s="63">
        <v>78</v>
      </c>
      <c r="C15" s="87">
        <v>4.8780487800000003</v>
      </c>
      <c r="D15" s="87">
        <v>4.9367875100000003</v>
      </c>
      <c r="E15" s="63">
        <v>72</v>
      </c>
      <c r="F15" s="87">
        <v>4.3399638300000003</v>
      </c>
      <c r="G15" s="87">
        <v>4.1153849600000001</v>
      </c>
      <c r="H15" s="63">
        <v>70</v>
      </c>
      <c r="I15" s="87">
        <v>5.11322133</v>
      </c>
      <c r="J15" s="87">
        <v>5.11692006</v>
      </c>
    </row>
    <row r="16" spans="1:16" s="56" customFormat="1" ht="18.899999999999999" customHeight="1" x14ac:dyDescent="0.3">
      <c r="A16" s="72" t="s">
        <v>337</v>
      </c>
      <c r="B16" s="63">
        <v>15</v>
      </c>
      <c r="C16" s="87">
        <v>5.9523809499999993</v>
      </c>
      <c r="D16" s="87">
        <v>5.6286694399999995</v>
      </c>
      <c r="E16" s="63">
        <v>16</v>
      </c>
      <c r="F16" s="87">
        <v>6.8965517200000006</v>
      </c>
      <c r="G16" s="87">
        <v>7.1306269599999998</v>
      </c>
      <c r="H16" s="63">
        <v>21</v>
      </c>
      <c r="I16" s="87">
        <v>7.7777777800000001</v>
      </c>
      <c r="J16" s="87">
        <v>7.5226312599999998</v>
      </c>
    </row>
    <row r="17" spans="1:16" s="56" customFormat="1" ht="18.899999999999999" customHeight="1" x14ac:dyDescent="0.3">
      <c r="A17" s="72" t="s">
        <v>325</v>
      </c>
      <c r="B17" s="63">
        <v>6</v>
      </c>
      <c r="C17" s="87">
        <v>3.3519553100000001</v>
      </c>
      <c r="D17" s="87">
        <v>3.3258267199999998</v>
      </c>
      <c r="E17" s="63">
        <v>7</v>
      </c>
      <c r="F17" s="87">
        <v>3.6458333299999999</v>
      </c>
      <c r="G17" s="87">
        <v>3.6129419400000002</v>
      </c>
      <c r="H17" s="63">
        <v>13</v>
      </c>
      <c r="I17" s="87">
        <v>8.0745341600000007</v>
      </c>
      <c r="J17" s="87">
        <v>8.1713311199999996</v>
      </c>
    </row>
    <row r="18" spans="1:16" s="56" customFormat="1" ht="18.899999999999999" customHeight="1" x14ac:dyDescent="0.3">
      <c r="A18" s="72" t="s">
        <v>326</v>
      </c>
      <c r="B18" s="63">
        <v>31</v>
      </c>
      <c r="C18" s="87">
        <v>8.4699453600000005</v>
      </c>
      <c r="D18" s="87">
        <v>8.3136680199999997</v>
      </c>
      <c r="E18" s="63">
        <v>45</v>
      </c>
      <c r="F18" s="87">
        <v>11.81102362</v>
      </c>
      <c r="G18" s="87">
        <v>11.94659307</v>
      </c>
      <c r="H18" s="63">
        <v>32</v>
      </c>
      <c r="I18" s="87">
        <v>10.774410769999999</v>
      </c>
      <c r="J18" s="87">
        <v>11.036054550000001</v>
      </c>
    </row>
    <row r="19" spans="1:16" s="56" customFormat="1" ht="18.899999999999999" customHeight="1" x14ac:dyDescent="0.3">
      <c r="A19" s="72" t="s">
        <v>327</v>
      </c>
      <c r="B19" s="63">
        <v>12</v>
      </c>
      <c r="C19" s="87">
        <v>10.34482759</v>
      </c>
      <c r="D19" s="87">
        <v>9.5365360599999995</v>
      </c>
      <c r="E19" s="63">
        <v>11</v>
      </c>
      <c r="F19" s="87">
        <v>8.59375</v>
      </c>
      <c r="G19" s="87">
        <v>8.0259610699999993</v>
      </c>
      <c r="H19" s="63">
        <v>13</v>
      </c>
      <c r="I19" s="87">
        <v>8.0745341600000007</v>
      </c>
      <c r="J19" s="87">
        <v>7.7429864500000001</v>
      </c>
    </row>
    <row r="20" spans="1:16" s="56" customFormat="1" ht="18.899999999999999" customHeight="1" x14ac:dyDescent="0.3">
      <c r="A20" s="72" t="s">
        <v>328</v>
      </c>
      <c r="B20" s="63">
        <v>19</v>
      </c>
      <c r="C20" s="87">
        <v>6.2706270600000007</v>
      </c>
      <c r="D20" s="87">
        <v>6.0071175499999994</v>
      </c>
      <c r="E20" s="63">
        <v>29</v>
      </c>
      <c r="F20" s="87">
        <v>9.0062111799999993</v>
      </c>
      <c r="G20" s="87">
        <v>9.0268392300000002</v>
      </c>
      <c r="H20" s="63">
        <v>41</v>
      </c>
      <c r="I20" s="87">
        <v>11.021505380000001</v>
      </c>
      <c r="J20" s="87">
        <v>11.148302599999999</v>
      </c>
    </row>
    <row r="21" spans="1:16" s="56" customFormat="1" ht="18.899999999999999" customHeight="1" x14ac:dyDescent="0.3">
      <c r="A21" s="72" t="s">
        <v>329</v>
      </c>
      <c r="B21" s="63">
        <v>60</v>
      </c>
      <c r="C21" s="87">
        <v>18.18181818</v>
      </c>
      <c r="D21" s="87">
        <v>16.458348789999999</v>
      </c>
      <c r="E21" s="63">
        <v>58</v>
      </c>
      <c r="F21" s="87">
        <v>20.494699650000001</v>
      </c>
      <c r="G21" s="87">
        <v>18.936913109999999</v>
      </c>
      <c r="H21" s="63">
        <v>55</v>
      </c>
      <c r="I21" s="87">
        <v>20.912547530000001</v>
      </c>
      <c r="J21" s="87">
        <v>20.55993424</v>
      </c>
    </row>
    <row r="22" spans="1:16" s="56" customFormat="1" ht="18.899999999999999" customHeight="1" x14ac:dyDescent="0.3">
      <c r="A22" s="72" t="s">
        <v>338</v>
      </c>
      <c r="B22" s="63">
        <v>33</v>
      </c>
      <c r="C22" s="87">
        <v>7.2368421099999996</v>
      </c>
      <c r="D22" s="87">
        <v>6.9780257199999998</v>
      </c>
      <c r="E22" s="63">
        <v>40</v>
      </c>
      <c r="F22" s="87">
        <v>7.6190476199999999</v>
      </c>
      <c r="G22" s="87">
        <v>7.7525778800000005</v>
      </c>
      <c r="H22" s="63">
        <v>41</v>
      </c>
      <c r="I22" s="87">
        <v>8.24949698</v>
      </c>
      <c r="J22" s="87">
        <v>8.4107881100000004</v>
      </c>
    </row>
    <row r="23" spans="1:16" s="56" customFormat="1" ht="18.899999999999999" customHeight="1" x14ac:dyDescent="0.3">
      <c r="A23" s="72" t="s">
        <v>330</v>
      </c>
      <c r="B23" s="63">
        <v>73</v>
      </c>
      <c r="C23" s="87">
        <v>6.22335891</v>
      </c>
      <c r="D23" s="87">
        <v>5.7807571100000006</v>
      </c>
      <c r="E23" s="63">
        <v>141</v>
      </c>
      <c r="F23" s="87">
        <v>10.014204550000001</v>
      </c>
      <c r="G23" s="87">
        <v>9.7877437199999999</v>
      </c>
      <c r="H23" s="63">
        <v>131</v>
      </c>
      <c r="I23" s="87">
        <v>10.28257457</v>
      </c>
      <c r="J23" s="87">
        <v>9.9329722999999994</v>
      </c>
    </row>
    <row r="24" spans="1:16" s="56" customFormat="1" ht="18.899999999999999" customHeight="1" x14ac:dyDescent="0.3">
      <c r="A24" s="72" t="s">
        <v>331</v>
      </c>
      <c r="B24" s="63">
        <v>106</v>
      </c>
      <c r="C24" s="87">
        <v>17.785234899999999</v>
      </c>
      <c r="D24" s="87">
        <v>16.171709190000001</v>
      </c>
      <c r="E24" s="63">
        <v>78</v>
      </c>
      <c r="F24" s="87">
        <v>13.153457</v>
      </c>
      <c r="G24" s="87">
        <v>12.421347879999999</v>
      </c>
      <c r="H24" s="63">
        <v>91</v>
      </c>
      <c r="I24" s="87">
        <v>16.789667899999998</v>
      </c>
      <c r="J24" s="87">
        <v>15.930237999999999</v>
      </c>
    </row>
    <row r="25" spans="1:16" s="56" customFormat="1" ht="18.899999999999999" customHeight="1" x14ac:dyDescent="0.3">
      <c r="A25" s="72" t="s">
        <v>332</v>
      </c>
      <c r="B25" s="63">
        <v>76</v>
      </c>
      <c r="C25" s="87">
        <v>8.1023454199999989</v>
      </c>
      <c r="D25" s="87">
        <v>7.4267420200000007</v>
      </c>
      <c r="E25" s="63">
        <v>83</v>
      </c>
      <c r="F25" s="87">
        <v>8.7368421099999996</v>
      </c>
      <c r="G25" s="87">
        <v>7.9996547599999994</v>
      </c>
      <c r="H25" s="63">
        <v>78</v>
      </c>
      <c r="I25" s="87">
        <v>9.3189964199999995</v>
      </c>
      <c r="J25" s="87">
        <v>9.1217153900000003</v>
      </c>
    </row>
    <row r="26" spans="1:16" s="56" customFormat="1" ht="18.899999999999999" customHeight="1" x14ac:dyDescent="0.3">
      <c r="A26" s="72" t="s">
        <v>333</v>
      </c>
      <c r="B26" s="63">
        <v>182</v>
      </c>
      <c r="C26" s="87">
        <v>30.63973064</v>
      </c>
      <c r="D26" s="87">
        <v>25.34825623</v>
      </c>
      <c r="E26" s="63">
        <v>122</v>
      </c>
      <c r="F26" s="87">
        <v>21.143847489999999</v>
      </c>
      <c r="G26" s="87">
        <v>18.109677340000001</v>
      </c>
      <c r="H26" s="63">
        <v>109</v>
      </c>
      <c r="I26" s="87">
        <v>22.154471539999999</v>
      </c>
      <c r="J26" s="87">
        <v>19.53956445</v>
      </c>
    </row>
    <row r="27" spans="1:16" s="56" customFormat="1" ht="18.899999999999999" customHeight="1" x14ac:dyDescent="0.3">
      <c r="A27" s="73" t="s">
        <v>174</v>
      </c>
      <c r="B27" s="74">
        <v>974</v>
      </c>
      <c r="C27" s="90">
        <v>7.6650665000000009</v>
      </c>
      <c r="D27" s="90">
        <v>7.6834666600000006</v>
      </c>
      <c r="E27" s="74">
        <v>1097</v>
      </c>
      <c r="F27" s="90">
        <v>7.94466976</v>
      </c>
      <c r="G27" s="90">
        <v>8.1959456900000003</v>
      </c>
      <c r="H27" s="74">
        <v>1227</v>
      </c>
      <c r="I27" s="90">
        <v>9.0466710900000002</v>
      </c>
      <c r="J27" s="90">
        <v>9.4339612399999986</v>
      </c>
    </row>
    <row r="28" spans="1:16" ht="18.899999999999999" customHeight="1" x14ac:dyDescent="0.25">
      <c r="A28" s="75" t="s">
        <v>29</v>
      </c>
      <c r="B28" s="76">
        <v>7497</v>
      </c>
      <c r="C28" s="91">
        <v>10.411487769999999</v>
      </c>
      <c r="D28" s="91">
        <v>9.4440354600000003</v>
      </c>
      <c r="E28" s="76">
        <v>7283</v>
      </c>
      <c r="F28" s="91">
        <v>9.6504478699999989</v>
      </c>
      <c r="G28" s="91">
        <v>9.3849991300000006</v>
      </c>
      <c r="H28" s="76">
        <v>8414</v>
      </c>
      <c r="I28" s="91">
        <v>11.65438528</v>
      </c>
      <c r="J28" s="91">
        <v>11.65438528</v>
      </c>
      <c r="K28" s="77"/>
      <c r="L28" s="77"/>
    </row>
    <row r="29" spans="1:16" ht="18.899999999999999" customHeight="1" x14ac:dyDescent="0.25">
      <c r="A29" s="66" t="s">
        <v>414</v>
      </c>
    </row>
    <row r="30" spans="1:16" s="60" customFormat="1" ht="18.899999999999999" customHeight="1" x14ac:dyDescent="0.3">
      <c r="A30" s="56"/>
      <c r="B30" s="69"/>
      <c r="C30" s="69"/>
      <c r="D30" s="69"/>
      <c r="E30" s="69"/>
      <c r="F30" s="69"/>
      <c r="G30" s="69"/>
      <c r="H30" s="69"/>
      <c r="I30" s="69"/>
      <c r="J30" s="69"/>
      <c r="O30" s="54"/>
      <c r="P30" s="54"/>
    </row>
    <row r="31" spans="1:16" ht="15.6" x14ac:dyDescent="0.3">
      <c r="A31" s="112" t="s">
        <v>466</v>
      </c>
    </row>
    <row r="32" spans="1:16" x14ac:dyDescent="0.25">
      <c r="B32" s="68"/>
      <c r="H32" s="68"/>
    </row>
    <row r="33" s="68" customFormat="1" x14ac:dyDescent="0.25"/>
    <row r="34" s="68" customFormat="1" x14ac:dyDescent="0.25"/>
    <row r="35" s="68" customFormat="1" x14ac:dyDescent="0.25"/>
    <row r="36" s="68" customFormat="1" x14ac:dyDescent="0.25"/>
    <row r="37" s="68" customFormat="1" x14ac:dyDescent="0.25"/>
    <row r="38" s="68" customFormat="1" x14ac:dyDescent="0.25"/>
    <row r="39" s="68" customFormat="1" x14ac:dyDescent="0.25"/>
    <row r="40" s="68" customFormat="1" x14ac:dyDescent="0.25"/>
    <row r="41" s="68" customFormat="1" x14ac:dyDescent="0.25"/>
    <row r="42" s="68" customFormat="1" x14ac:dyDescent="0.25"/>
    <row r="43" s="68" customFormat="1" x14ac:dyDescent="0.25"/>
    <row r="44" s="68" customFormat="1" x14ac:dyDescent="0.25"/>
    <row r="45" s="68" customFormat="1" x14ac:dyDescent="0.25"/>
    <row r="46" s="68" customFormat="1" x14ac:dyDescent="0.25"/>
    <row r="47" s="68" customFormat="1" x14ac:dyDescent="0.25"/>
    <row r="48" s="68" customFormat="1" x14ac:dyDescent="0.25"/>
    <row r="49" spans="1:10" x14ac:dyDescent="0.25">
      <c r="B49" s="68"/>
      <c r="H49" s="68"/>
    </row>
    <row r="50" spans="1:10" x14ac:dyDescent="0.25">
      <c r="B50" s="68"/>
      <c r="H50" s="68"/>
    </row>
    <row r="51" spans="1:10" x14ac:dyDescent="0.25">
      <c r="A51" s="56"/>
      <c r="B51" s="56"/>
      <c r="C51" s="56"/>
      <c r="D51" s="56"/>
      <c r="F51" s="56"/>
      <c r="G51" s="56"/>
      <c r="H51" s="56"/>
      <c r="I51" s="56"/>
      <c r="J51" s="56"/>
    </row>
    <row r="52" spans="1:10" x14ac:dyDescent="0.25">
      <c r="B52" s="68"/>
      <c r="H52" s="68"/>
    </row>
    <row r="53" spans="1:10" x14ac:dyDescent="0.25">
      <c r="B53" s="68"/>
      <c r="H53"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1" t="s">
        <v>452</v>
      </c>
      <c r="B1" s="55"/>
      <c r="C1" s="55"/>
      <c r="D1" s="55"/>
      <c r="E1" s="55"/>
      <c r="F1" s="55"/>
      <c r="G1" s="55"/>
      <c r="H1" s="55"/>
      <c r="I1" s="55"/>
      <c r="J1" s="55"/>
    </row>
    <row r="2" spans="1:16" s="56" customFormat="1" ht="18.899999999999999" customHeight="1" x14ac:dyDescent="0.3">
      <c r="A2" s="1" t="s">
        <v>456</v>
      </c>
      <c r="B2" s="57"/>
      <c r="C2" s="57"/>
      <c r="D2" s="57"/>
      <c r="E2" s="57"/>
      <c r="F2" s="57"/>
      <c r="G2" s="57"/>
      <c r="H2" s="57"/>
      <c r="I2" s="57"/>
      <c r="J2" s="57"/>
    </row>
    <row r="3" spans="1:16" s="60" customFormat="1" ht="54" customHeight="1" x14ac:dyDescent="0.3">
      <c r="A3" s="109" t="s">
        <v>462</v>
      </c>
      <c r="B3" s="58" t="s">
        <v>425</v>
      </c>
      <c r="C3" s="58" t="s">
        <v>426</v>
      </c>
      <c r="D3" s="58" t="s">
        <v>427</v>
      </c>
      <c r="E3" s="58" t="s">
        <v>428</v>
      </c>
      <c r="F3" s="58" t="s">
        <v>429</v>
      </c>
      <c r="G3" s="58" t="s">
        <v>430</v>
      </c>
      <c r="H3" s="58" t="s">
        <v>431</v>
      </c>
      <c r="I3" s="58" t="s">
        <v>464</v>
      </c>
      <c r="J3" s="58" t="s">
        <v>432</v>
      </c>
      <c r="O3" s="61"/>
      <c r="P3" s="61"/>
    </row>
    <row r="4" spans="1:16" s="56" customFormat="1" ht="18.899999999999999" customHeight="1" x14ac:dyDescent="0.3">
      <c r="A4" s="72" t="s">
        <v>340</v>
      </c>
      <c r="B4" s="63">
        <v>27</v>
      </c>
      <c r="C4" s="87">
        <v>4.3062201</v>
      </c>
      <c r="D4" s="87">
        <v>4.5691019600000002</v>
      </c>
      <c r="E4" s="63">
        <v>17</v>
      </c>
      <c r="F4" s="87">
        <v>2.37762238</v>
      </c>
      <c r="G4" s="87">
        <v>2.5852678899999999</v>
      </c>
      <c r="H4" s="63">
        <v>39</v>
      </c>
      <c r="I4" s="87">
        <v>5.6521739100000001</v>
      </c>
      <c r="J4" s="87">
        <v>5.9806643800000003</v>
      </c>
    </row>
    <row r="5" spans="1:16" s="56" customFormat="1" ht="18.899999999999999" customHeight="1" x14ac:dyDescent="0.3">
      <c r="A5" s="72" t="s">
        <v>348</v>
      </c>
      <c r="B5" s="63">
        <v>27</v>
      </c>
      <c r="C5" s="87">
        <v>11.157024789999999</v>
      </c>
      <c r="D5" s="87">
        <v>10.46555738</v>
      </c>
      <c r="E5" s="63">
        <v>33</v>
      </c>
      <c r="F5" s="87">
        <v>12.043795620000001</v>
      </c>
      <c r="G5" s="87">
        <v>11.658024620000001</v>
      </c>
      <c r="H5" s="63">
        <v>20</v>
      </c>
      <c r="I5" s="87">
        <v>10.05025126</v>
      </c>
      <c r="J5" s="87">
        <v>9.8907568900000005</v>
      </c>
    </row>
    <row r="6" spans="1:16" s="56" customFormat="1" ht="18.899999999999999" customHeight="1" x14ac:dyDescent="0.3">
      <c r="A6" s="72" t="s">
        <v>341</v>
      </c>
      <c r="B6" s="63">
        <v>20</v>
      </c>
      <c r="C6" s="87">
        <v>8</v>
      </c>
      <c r="D6" s="87">
        <v>7.93513322</v>
      </c>
      <c r="E6" s="63">
        <v>24</v>
      </c>
      <c r="F6" s="87">
        <v>7.1856287399999994</v>
      </c>
      <c r="G6" s="87">
        <v>7.1126936299999999</v>
      </c>
      <c r="H6" s="63">
        <v>25</v>
      </c>
      <c r="I6" s="87">
        <v>6.6844919799999998</v>
      </c>
      <c r="J6" s="87">
        <v>6.8543809799999993</v>
      </c>
    </row>
    <row r="7" spans="1:16" s="56" customFormat="1" ht="18.899999999999999" customHeight="1" x14ac:dyDescent="0.3">
      <c r="A7" s="72" t="s">
        <v>349</v>
      </c>
      <c r="B7" s="63">
        <v>17</v>
      </c>
      <c r="C7" s="87">
        <v>2.9565217399999999</v>
      </c>
      <c r="D7" s="87">
        <v>2.9746278899999998</v>
      </c>
      <c r="E7" s="63">
        <v>31</v>
      </c>
      <c r="F7" s="87">
        <v>5.1926298199999996</v>
      </c>
      <c r="G7" s="87">
        <v>5.3770778799999999</v>
      </c>
      <c r="H7" s="63">
        <v>50</v>
      </c>
      <c r="I7" s="87">
        <v>7.8740157500000008</v>
      </c>
      <c r="J7" s="87">
        <v>8.194445</v>
      </c>
    </row>
    <row r="8" spans="1:16" s="56" customFormat="1" ht="18.899999999999999" customHeight="1" x14ac:dyDescent="0.3">
      <c r="A8" s="72" t="s">
        <v>350</v>
      </c>
      <c r="B8" s="63">
        <v>45</v>
      </c>
      <c r="C8" s="87">
        <v>15.463917529999998</v>
      </c>
      <c r="D8" s="87">
        <v>14.711115659999999</v>
      </c>
      <c r="E8" s="63">
        <v>45</v>
      </c>
      <c r="F8" s="87">
        <v>13.677811549999999</v>
      </c>
      <c r="G8" s="87">
        <v>13.112935349999999</v>
      </c>
      <c r="H8" s="63">
        <v>51</v>
      </c>
      <c r="I8" s="87">
        <v>16.88741722</v>
      </c>
      <c r="J8" s="87">
        <v>16.6230826</v>
      </c>
    </row>
    <row r="9" spans="1:16" s="56" customFormat="1" ht="18.899999999999999" customHeight="1" x14ac:dyDescent="0.3">
      <c r="A9" s="72" t="s">
        <v>351</v>
      </c>
      <c r="B9" s="63">
        <v>35</v>
      </c>
      <c r="C9" s="87">
        <v>3.8419319399999998</v>
      </c>
      <c r="D9" s="87">
        <v>3.8882759899999999</v>
      </c>
      <c r="E9" s="63">
        <v>36</v>
      </c>
      <c r="F9" s="87">
        <v>3.9301309999999998</v>
      </c>
      <c r="G9" s="87">
        <v>4.0180028500000002</v>
      </c>
      <c r="H9" s="63">
        <v>58</v>
      </c>
      <c r="I9" s="87">
        <v>6.4088397800000001</v>
      </c>
      <c r="J9" s="87">
        <v>6.9090867999999999</v>
      </c>
    </row>
    <row r="10" spans="1:16" s="56" customFormat="1" ht="18.899999999999999" customHeight="1" x14ac:dyDescent="0.3">
      <c r="A10" s="72" t="s">
        <v>342</v>
      </c>
      <c r="B10" s="63">
        <v>34</v>
      </c>
      <c r="C10" s="87">
        <v>19.428571429999998</v>
      </c>
      <c r="D10" s="87">
        <v>17.390209710000001</v>
      </c>
      <c r="E10" s="63">
        <v>27</v>
      </c>
      <c r="F10" s="87">
        <v>12.735849060000001</v>
      </c>
      <c r="G10" s="87">
        <v>12.09275895</v>
      </c>
      <c r="H10" s="63">
        <v>23</v>
      </c>
      <c r="I10" s="87">
        <v>12.29946524</v>
      </c>
      <c r="J10" s="87">
        <v>11.375618100000001</v>
      </c>
    </row>
    <row r="11" spans="1:16" s="56" customFormat="1" ht="18.899999999999999" customHeight="1" x14ac:dyDescent="0.3">
      <c r="A11" s="72" t="s">
        <v>343</v>
      </c>
      <c r="B11" s="63">
        <v>12</v>
      </c>
      <c r="C11" s="87">
        <v>6.4516129000000006</v>
      </c>
      <c r="D11" s="87">
        <v>6.1064893900000001</v>
      </c>
      <c r="E11" s="63">
        <v>6</v>
      </c>
      <c r="F11" s="87">
        <v>3.0303030299999998</v>
      </c>
      <c r="G11" s="87">
        <v>2.9450440599999999</v>
      </c>
      <c r="H11" s="63">
        <v>11</v>
      </c>
      <c r="I11" s="87">
        <v>6.7073170700000002</v>
      </c>
      <c r="J11" s="87">
        <v>6.7453375900000001</v>
      </c>
    </row>
    <row r="12" spans="1:16" s="56" customFormat="1" ht="18.899999999999999" customHeight="1" x14ac:dyDescent="0.3">
      <c r="A12" s="72" t="s">
        <v>344</v>
      </c>
      <c r="B12" s="63">
        <v>16</v>
      </c>
      <c r="C12" s="87">
        <v>3.80952381</v>
      </c>
      <c r="D12" s="87">
        <v>3.7102198799999999</v>
      </c>
      <c r="E12" s="63">
        <v>21</v>
      </c>
      <c r="F12" s="87">
        <v>4.62555066</v>
      </c>
      <c r="G12" s="87">
        <v>4.5892347500000001</v>
      </c>
      <c r="H12" s="63">
        <v>32</v>
      </c>
      <c r="I12" s="87">
        <v>6.0606060599999996</v>
      </c>
      <c r="J12" s="87">
        <v>6.3738533400000001</v>
      </c>
    </row>
    <row r="13" spans="1:16" s="56" customFormat="1" ht="18.899999999999999" customHeight="1" x14ac:dyDescent="0.3">
      <c r="A13" s="72" t="s">
        <v>345</v>
      </c>
      <c r="B13" s="63">
        <v>11</v>
      </c>
      <c r="C13" s="87">
        <v>5.9139784899999999</v>
      </c>
      <c r="D13" s="87">
        <v>5.2535725899999992</v>
      </c>
      <c r="E13" s="63">
        <v>11</v>
      </c>
      <c r="F13" s="87">
        <v>6.0773480700000002</v>
      </c>
      <c r="G13" s="87">
        <v>5.5571985499999998</v>
      </c>
      <c r="H13" s="63">
        <v>22</v>
      </c>
      <c r="I13" s="87">
        <v>11.45833333</v>
      </c>
      <c r="J13" s="87">
        <v>10.808323769999999</v>
      </c>
    </row>
    <row r="14" spans="1:16" s="56" customFormat="1" ht="18.899999999999999" customHeight="1" x14ac:dyDescent="0.3">
      <c r="A14" s="72" t="s">
        <v>352</v>
      </c>
      <c r="B14" s="63">
        <v>105</v>
      </c>
      <c r="C14" s="87">
        <v>18.38879159</v>
      </c>
      <c r="D14" s="87">
        <v>15.951119</v>
      </c>
      <c r="E14" s="63">
        <v>94</v>
      </c>
      <c r="F14" s="87">
        <v>15.51155116</v>
      </c>
      <c r="G14" s="87">
        <v>14.060329990000001</v>
      </c>
      <c r="H14" s="63">
        <v>125</v>
      </c>
      <c r="I14" s="87">
        <v>22.603978299999998</v>
      </c>
      <c r="J14" s="87">
        <v>21.123142770000001</v>
      </c>
    </row>
    <row r="15" spans="1:16" s="56" customFormat="1" ht="18.899999999999999" customHeight="1" x14ac:dyDescent="0.3">
      <c r="A15" s="72" t="s">
        <v>346</v>
      </c>
      <c r="B15" s="63">
        <v>27</v>
      </c>
      <c r="C15" s="87">
        <v>6.5217391299999994</v>
      </c>
      <c r="D15" s="87">
        <v>6.0256126500000002</v>
      </c>
      <c r="E15" s="63">
        <v>28</v>
      </c>
      <c r="F15" s="87">
        <v>5.7851239699999999</v>
      </c>
      <c r="G15" s="87">
        <v>5.2815712700000006</v>
      </c>
      <c r="H15" s="63">
        <v>58</v>
      </c>
      <c r="I15" s="87">
        <v>11.394891940000001</v>
      </c>
      <c r="J15" s="87">
        <v>11.039960990000001</v>
      </c>
    </row>
    <row r="16" spans="1:16" s="56" customFormat="1" ht="18.899999999999999" customHeight="1" x14ac:dyDescent="0.3">
      <c r="A16" s="72" t="s">
        <v>353</v>
      </c>
      <c r="B16" s="63">
        <v>119</v>
      </c>
      <c r="C16" s="87">
        <v>23.517786560000001</v>
      </c>
      <c r="D16" s="87">
        <v>20.1111495</v>
      </c>
      <c r="E16" s="63">
        <v>107</v>
      </c>
      <c r="F16" s="87">
        <v>22.016460909999999</v>
      </c>
      <c r="G16" s="87">
        <v>19.158975549999997</v>
      </c>
      <c r="H16" s="63">
        <v>114</v>
      </c>
      <c r="I16" s="87">
        <v>20.141342760000001</v>
      </c>
      <c r="J16" s="87">
        <v>18.54987328</v>
      </c>
    </row>
    <row r="17" spans="1:16" s="56" customFormat="1" ht="18.899999999999999" customHeight="1" x14ac:dyDescent="0.3">
      <c r="A17" s="72" t="s">
        <v>354</v>
      </c>
      <c r="B17" s="63">
        <v>109</v>
      </c>
      <c r="C17" s="87">
        <v>21.669980119999998</v>
      </c>
      <c r="D17" s="87">
        <v>17.983410899999999</v>
      </c>
      <c r="E17" s="63">
        <v>116</v>
      </c>
      <c r="F17" s="87">
        <v>23.387096769999999</v>
      </c>
      <c r="G17" s="87">
        <v>20.88294608</v>
      </c>
      <c r="H17" s="63">
        <v>89</v>
      </c>
      <c r="I17" s="87">
        <v>19.098712450000001</v>
      </c>
      <c r="J17" s="87">
        <v>17.305641789999999</v>
      </c>
    </row>
    <row r="18" spans="1:16" s="56" customFormat="1" ht="18.899999999999999" customHeight="1" x14ac:dyDescent="0.3">
      <c r="A18" s="72" t="s">
        <v>347</v>
      </c>
      <c r="B18" s="63">
        <v>124</v>
      </c>
      <c r="C18" s="87">
        <v>25</v>
      </c>
      <c r="D18" s="87">
        <v>20.522856730000001</v>
      </c>
      <c r="E18" s="63">
        <v>91</v>
      </c>
      <c r="F18" s="87">
        <v>18.997912319999998</v>
      </c>
      <c r="G18" s="87">
        <v>16.400803710000002</v>
      </c>
      <c r="H18" s="63">
        <v>168</v>
      </c>
      <c r="I18" s="87">
        <v>35.820895520000001</v>
      </c>
      <c r="J18" s="87">
        <v>32.058133160000004</v>
      </c>
    </row>
    <row r="19" spans="1:16" s="56" customFormat="1" ht="18.899999999999999" customHeight="1" x14ac:dyDescent="0.3">
      <c r="A19" s="73" t="s">
        <v>49</v>
      </c>
      <c r="B19" s="74">
        <v>728</v>
      </c>
      <c r="C19" s="90">
        <v>11.45915316</v>
      </c>
      <c r="D19" s="90">
        <v>10.151728259999999</v>
      </c>
      <c r="E19" s="74">
        <v>687</v>
      </c>
      <c r="F19" s="90">
        <v>10.16121875</v>
      </c>
      <c r="G19" s="90">
        <v>9.7312945000000006</v>
      </c>
      <c r="H19" s="74">
        <v>885</v>
      </c>
      <c r="I19" s="90">
        <v>13.132512239999999</v>
      </c>
      <c r="J19" s="90">
        <v>13.01271474</v>
      </c>
    </row>
    <row r="20" spans="1:16" ht="18.899999999999999" customHeight="1" x14ac:dyDescent="0.25">
      <c r="A20" s="75" t="s">
        <v>29</v>
      </c>
      <c r="B20" s="76">
        <v>7497</v>
      </c>
      <c r="C20" s="91">
        <v>10.411487769999999</v>
      </c>
      <c r="D20" s="91">
        <v>9.4440354600000003</v>
      </c>
      <c r="E20" s="76">
        <v>7283</v>
      </c>
      <c r="F20" s="91">
        <v>9.6504478699999989</v>
      </c>
      <c r="G20" s="91">
        <v>9.3849991300000006</v>
      </c>
      <c r="H20" s="76">
        <v>8414</v>
      </c>
      <c r="I20" s="91">
        <v>11.65438528</v>
      </c>
      <c r="J20" s="91">
        <v>11.65438528</v>
      </c>
      <c r="K20" s="77"/>
      <c r="L20" s="77"/>
    </row>
    <row r="21" spans="1:16" ht="18.899999999999999" customHeight="1" x14ac:dyDescent="0.25">
      <c r="A21" s="66" t="s">
        <v>414</v>
      </c>
    </row>
    <row r="22" spans="1:16" s="60" customFormat="1" ht="18.899999999999999" customHeight="1" x14ac:dyDescent="0.3">
      <c r="A22" s="56"/>
      <c r="B22" s="67"/>
      <c r="C22" s="68"/>
      <c r="D22" s="68"/>
      <c r="E22" s="68"/>
      <c r="F22" s="68"/>
      <c r="G22" s="68"/>
      <c r="H22" s="67"/>
      <c r="I22" s="68"/>
      <c r="J22" s="68"/>
      <c r="O22" s="54"/>
      <c r="P22" s="54"/>
    </row>
    <row r="23" spans="1:16" ht="15.6" x14ac:dyDescent="0.3">
      <c r="A23" s="112" t="s">
        <v>466</v>
      </c>
      <c r="B23" s="69"/>
      <c r="C23" s="69"/>
      <c r="D23" s="69"/>
      <c r="E23" s="69"/>
      <c r="F23" s="69"/>
      <c r="G23" s="69"/>
      <c r="H23" s="69"/>
      <c r="I23" s="69"/>
      <c r="J23" s="69"/>
    </row>
    <row r="25" spans="1:16" x14ac:dyDescent="0.25">
      <c r="B25" s="68"/>
      <c r="H25" s="68"/>
    </row>
    <row r="26" spans="1:16" x14ac:dyDescent="0.25">
      <c r="B26" s="68"/>
      <c r="H26" s="68"/>
    </row>
    <row r="27" spans="1:16" x14ac:dyDescent="0.25">
      <c r="B27" s="68"/>
      <c r="H27" s="68"/>
    </row>
    <row r="28" spans="1:16" x14ac:dyDescent="0.25">
      <c r="B28" s="68"/>
      <c r="H28" s="68"/>
    </row>
    <row r="29" spans="1:16" x14ac:dyDescent="0.25">
      <c r="B29" s="68"/>
      <c r="H29" s="68"/>
    </row>
    <row r="30" spans="1:16" x14ac:dyDescent="0.25">
      <c r="B30" s="68"/>
      <c r="H30" s="68"/>
    </row>
    <row r="31" spans="1:16" x14ac:dyDescent="0.25">
      <c r="B31" s="68"/>
      <c r="H31" s="68"/>
    </row>
    <row r="32" spans="1:16"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B42" s="68"/>
      <c r="H42" s="68"/>
    </row>
    <row r="43" spans="1:10" x14ac:dyDescent="0.25">
      <c r="B43" s="68"/>
      <c r="H43" s="68"/>
    </row>
    <row r="44" spans="1:10" x14ac:dyDescent="0.25">
      <c r="A44" s="56"/>
      <c r="B44" s="56"/>
      <c r="C44" s="56"/>
      <c r="D44" s="56"/>
      <c r="F44" s="56"/>
      <c r="G44" s="56"/>
      <c r="H44" s="56"/>
      <c r="I44" s="56"/>
      <c r="J44" s="56"/>
    </row>
    <row r="45" spans="1:10" x14ac:dyDescent="0.25">
      <c r="B45" s="68"/>
      <c r="H45" s="68"/>
    </row>
    <row r="46" spans="1:10" x14ac:dyDescent="0.25">
      <c r="B46" s="68"/>
      <c r="H46"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1" t="s">
        <v>451</v>
      </c>
      <c r="B1" s="55"/>
      <c r="C1" s="55"/>
      <c r="D1" s="55"/>
      <c r="E1" s="55"/>
      <c r="F1" s="55"/>
      <c r="G1" s="55"/>
      <c r="H1" s="55"/>
      <c r="I1" s="55"/>
      <c r="J1" s="55"/>
    </row>
    <row r="2" spans="1:16" s="56" customFormat="1" ht="18.899999999999999" customHeight="1" x14ac:dyDescent="0.3">
      <c r="A2" s="1" t="s">
        <v>456</v>
      </c>
      <c r="B2" s="57"/>
      <c r="C2" s="57"/>
      <c r="D2" s="57"/>
      <c r="E2" s="57"/>
      <c r="F2" s="57"/>
      <c r="G2" s="57"/>
      <c r="H2" s="57"/>
      <c r="I2" s="57"/>
      <c r="J2" s="57"/>
    </row>
    <row r="3" spans="1:16" s="60" customFormat="1" ht="54" customHeight="1" x14ac:dyDescent="0.3">
      <c r="A3" s="109" t="s">
        <v>462</v>
      </c>
      <c r="B3" s="58" t="s">
        <v>425</v>
      </c>
      <c r="C3" s="58" t="s">
        <v>426</v>
      </c>
      <c r="D3" s="58" t="s">
        <v>427</v>
      </c>
      <c r="E3" s="58" t="s">
        <v>428</v>
      </c>
      <c r="F3" s="58" t="s">
        <v>429</v>
      </c>
      <c r="G3" s="58" t="s">
        <v>430</v>
      </c>
      <c r="H3" s="58" t="s">
        <v>431</v>
      </c>
      <c r="I3" s="58" t="s">
        <v>464</v>
      </c>
      <c r="J3" s="58" t="s">
        <v>432</v>
      </c>
      <c r="O3" s="61"/>
      <c r="P3" s="61"/>
    </row>
    <row r="4" spans="1:16" s="56" customFormat="1" ht="18.899999999999999" customHeight="1" x14ac:dyDescent="0.3">
      <c r="A4" s="72" t="s">
        <v>370</v>
      </c>
      <c r="B4" s="63">
        <v>35</v>
      </c>
      <c r="C4" s="87">
        <v>4</v>
      </c>
      <c r="D4" s="87">
        <v>3.8431664200000002</v>
      </c>
      <c r="E4" s="63">
        <v>34</v>
      </c>
      <c r="F4" s="87">
        <v>4.2875157599999998</v>
      </c>
      <c r="G4" s="87">
        <v>4.3044601</v>
      </c>
      <c r="H4" s="63">
        <v>36</v>
      </c>
      <c r="I4" s="87">
        <v>4.8780487800000003</v>
      </c>
      <c r="J4" s="87">
        <v>4.9941423299999999</v>
      </c>
    </row>
    <row r="5" spans="1:16" s="56" customFormat="1" ht="18.899999999999999" customHeight="1" x14ac:dyDescent="0.3">
      <c r="A5" s="72" t="s">
        <v>355</v>
      </c>
      <c r="B5" s="63">
        <v>48</v>
      </c>
      <c r="C5" s="87">
        <v>5.1891891900000005</v>
      </c>
      <c r="D5" s="87">
        <v>5.0597941500000001</v>
      </c>
      <c r="E5" s="63">
        <v>70</v>
      </c>
      <c r="F5" s="87">
        <v>7.216494850000001</v>
      </c>
      <c r="G5" s="87">
        <v>7.1712412299999997</v>
      </c>
      <c r="H5" s="63">
        <v>63</v>
      </c>
      <c r="I5" s="87">
        <v>7.1347678400000003</v>
      </c>
      <c r="J5" s="87">
        <v>7.4305200099999995</v>
      </c>
    </row>
    <row r="6" spans="1:16" s="56" customFormat="1" ht="18.899999999999999" customHeight="1" x14ac:dyDescent="0.3">
      <c r="A6" s="72" t="s">
        <v>388</v>
      </c>
      <c r="B6" s="63">
        <v>22</v>
      </c>
      <c r="C6" s="87">
        <v>3.5772357700000001</v>
      </c>
      <c r="D6" s="87">
        <v>3.43996777</v>
      </c>
      <c r="E6" s="63">
        <v>29</v>
      </c>
      <c r="F6" s="87">
        <v>4.2647058800000002</v>
      </c>
      <c r="G6" s="87">
        <v>4.3677226500000002</v>
      </c>
      <c r="H6" s="63">
        <v>34</v>
      </c>
      <c r="I6" s="87">
        <v>4.7026279400000002</v>
      </c>
      <c r="J6" s="87">
        <v>4.80450541</v>
      </c>
    </row>
    <row r="7" spans="1:16" s="56" customFormat="1" ht="18.899999999999999" customHeight="1" x14ac:dyDescent="0.3">
      <c r="A7" s="72" t="s">
        <v>356</v>
      </c>
      <c r="B7" s="63">
        <v>25</v>
      </c>
      <c r="C7" s="87">
        <v>4.2881646699999996</v>
      </c>
      <c r="D7" s="87">
        <v>4.20680429</v>
      </c>
      <c r="E7" s="63">
        <v>46</v>
      </c>
      <c r="F7" s="87">
        <v>6.5714285700000001</v>
      </c>
      <c r="G7" s="87">
        <v>6.6898323100000008</v>
      </c>
      <c r="H7" s="63">
        <v>38</v>
      </c>
      <c r="I7" s="87">
        <v>5.7488653599999999</v>
      </c>
      <c r="J7" s="87">
        <v>5.99952109</v>
      </c>
    </row>
    <row r="8" spans="1:16" s="56" customFormat="1" ht="18.899999999999999" customHeight="1" x14ac:dyDescent="0.3">
      <c r="A8" s="72" t="s">
        <v>357</v>
      </c>
      <c r="B8" s="63">
        <v>22</v>
      </c>
      <c r="C8" s="87">
        <v>4.2884990300000005</v>
      </c>
      <c r="D8" s="87">
        <v>4.0525160099999997</v>
      </c>
      <c r="E8" s="63">
        <v>34</v>
      </c>
      <c r="F8" s="87">
        <v>5.9027777800000001</v>
      </c>
      <c r="G8" s="87">
        <v>5.8872294399999996</v>
      </c>
      <c r="H8" s="63">
        <v>28</v>
      </c>
      <c r="I8" s="87">
        <v>5.0909090900000002</v>
      </c>
      <c r="J8" s="87">
        <v>5.3021490099999999</v>
      </c>
    </row>
    <row r="9" spans="1:16" s="56" customFormat="1" ht="18.899999999999999" customHeight="1" x14ac:dyDescent="0.3">
      <c r="A9" s="72" t="s">
        <v>369</v>
      </c>
      <c r="B9" s="63">
        <v>11</v>
      </c>
      <c r="C9" s="87">
        <v>2.68292683</v>
      </c>
      <c r="D9" s="87">
        <v>2.5891715400000002</v>
      </c>
      <c r="E9" s="63">
        <v>23</v>
      </c>
      <c r="F9" s="87">
        <v>5.5825242700000004</v>
      </c>
      <c r="G9" s="87">
        <v>5.3916199300000001</v>
      </c>
      <c r="H9" s="63">
        <v>29</v>
      </c>
      <c r="I9" s="87">
        <v>8.3333333300000003</v>
      </c>
      <c r="J9" s="87">
        <v>8.2392000900000006</v>
      </c>
    </row>
    <row r="10" spans="1:16" s="56" customFormat="1" ht="18.899999999999999" customHeight="1" x14ac:dyDescent="0.3">
      <c r="A10" s="72" t="s">
        <v>358</v>
      </c>
      <c r="B10" s="63">
        <v>21</v>
      </c>
      <c r="C10" s="87">
        <v>10.144927539999999</v>
      </c>
      <c r="D10" s="87">
        <v>9.6903984300000001</v>
      </c>
      <c r="E10" s="63">
        <v>13</v>
      </c>
      <c r="F10" s="87">
        <v>6.0465116300000004</v>
      </c>
      <c r="G10" s="87">
        <v>5.7429630300000003</v>
      </c>
      <c r="H10" s="63">
        <v>22</v>
      </c>
      <c r="I10" s="87">
        <v>9.95475113</v>
      </c>
      <c r="J10" s="87">
        <v>9.6082558200000001</v>
      </c>
    </row>
    <row r="11" spans="1:16" s="56" customFormat="1" ht="18.899999999999999" customHeight="1" x14ac:dyDescent="0.3">
      <c r="A11" s="72" t="s">
        <v>359</v>
      </c>
      <c r="B11" s="63">
        <v>31</v>
      </c>
      <c r="C11" s="87">
        <v>20.805369130000003</v>
      </c>
      <c r="D11" s="87">
        <v>18.19241349</v>
      </c>
      <c r="E11" s="63">
        <v>31</v>
      </c>
      <c r="F11" s="87">
        <v>20</v>
      </c>
      <c r="G11" s="87">
        <v>18.797667239999999</v>
      </c>
      <c r="H11" s="63">
        <v>25</v>
      </c>
      <c r="I11" s="87">
        <v>17.36111111</v>
      </c>
      <c r="J11" s="87">
        <v>17.326109240000001</v>
      </c>
    </row>
    <row r="12" spans="1:16" s="56" customFormat="1" ht="18.899999999999999" customHeight="1" x14ac:dyDescent="0.3">
      <c r="A12" s="72" t="s">
        <v>360</v>
      </c>
      <c r="B12" s="63">
        <v>37</v>
      </c>
      <c r="C12" s="87">
        <v>6.6907775799999998</v>
      </c>
      <c r="D12" s="87">
        <v>6.25055023</v>
      </c>
      <c r="E12" s="63">
        <v>56</v>
      </c>
      <c r="F12" s="87">
        <v>8.8328075699999999</v>
      </c>
      <c r="G12" s="87">
        <v>8.5628828099999996</v>
      </c>
      <c r="H12" s="63">
        <v>52</v>
      </c>
      <c r="I12" s="87">
        <v>8.125</v>
      </c>
      <c r="J12" s="87">
        <v>8.1974123700000003</v>
      </c>
    </row>
    <row r="13" spans="1:16" s="56" customFormat="1" ht="18.899999999999999" customHeight="1" x14ac:dyDescent="0.3">
      <c r="A13" s="72" t="s">
        <v>361</v>
      </c>
      <c r="B13" s="63">
        <v>67</v>
      </c>
      <c r="C13" s="87">
        <v>8.2410824100000006</v>
      </c>
      <c r="D13" s="87">
        <v>7.4266822399999999</v>
      </c>
      <c r="E13" s="63">
        <v>77</v>
      </c>
      <c r="F13" s="87">
        <v>9.3333333300000003</v>
      </c>
      <c r="G13" s="87">
        <v>9.19124257</v>
      </c>
      <c r="H13" s="63">
        <v>93</v>
      </c>
      <c r="I13" s="87">
        <v>12.483221479999999</v>
      </c>
      <c r="J13" s="87">
        <v>13.01958078</v>
      </c>
    </row>
    <row r="14" spans="1:16" s="56" customFormat="1" ht="18.899999999999999" customHeight="1" x14ac:dyDescent="0.3">
      <c r="A14" s="72" t="s">
        <v>362</v>
      </c>
      <c r="B14" s="63">
        <v>117</v>
      </c>
      <c r="C14" s="87">
        <v>20.818505339999998</v>
      </c>
      <c r="D14" s="87">
        <v>18.48574279</v>
      </c>
      <c r="E14" s="63">
        <v>135</v>
      </c>
      <c r="F14" s="87">
        <v>23.316062179999999</v>
      </c>
      <c r="G14" s="87">
        <v>21.362691399999999</v>
      </c>
      <c r="H14" s="63">
        <v>113</v>
      </c>
      <c r="I14" s="87">
        <v>18.646864690000001</v>
      </c>
      <c r="J14" s="87">
        <v>17.766837240000001</v>
      </c>
    </row>
    <row r="15" spans="1:16" s="56" customFormat="1" ht="18.899999999999999" customHeight="1" x14ac:dyDescent="0.3">
      <c r="A15" s="72" t="s">
        <v>363</v>
      </c>
      <c r="B15" s="63">
        <v>49</v>
      </c>
      <c r="C15" s="87">
        <v>10.56034483</v>
      </c>
      <c r="D15" s="87">
        <v>9.5511899800000002</v>
      </c>
      <c r="E15" s="63">
        <v>50</v>
      </c>
      <c r="F15" s="87">
        <v>9.9009900999999996</v>
      </c>
      <c r="G15" s="87">
        <v>9.4241214299999996</v>
      </c>
      <c r="H15" s="63">
        <v>47</v>
      </c>
      <c r="I15" s="87">
        <v>9.0558766899999998</v>
      </c>
      <c r="J15" s="87">
        <v>8.6990970999999995</v>
      </c>
    </row>
    <row r="16" spans="1:16" s="56" customFormat="1" ht="18.899999999999999" customHeight="1" x14ac:dyDescent="0.3">
      <c r="A16" s="72" t="s">
        <v>364</v>
      </c>
      <c r="B16" s="63">
        <v>17</v>
      </c>
      <c r="C16" s="87">
        <v>10.059171599999999</v>
      </c>
      <c r="D16" s="87">
        <v>9.2576954300000001</v>
      </c>
      <c r="E16" s="63">
        <v>28</v>
      </c>
      <c r="F16" s="87">
        <v>19.718309859999998</v>
      </c>
      <c r="G16" s="87">
        <v>17.69766289</v>
      </c>
      <c r="H16" s="63">
        <v>33</v>
      </c>
      <c r="I16" s="87">
        <v>16.176470590000001</v>
      </c>
      <c r="J16" s="87">
        <v>15.36639843</v>
      </c>
    </row>
    <row r="17" spans="1:12" s="56" customFormat="1" ht="18.899999999999999" customHeight="1" x14ac:dyDescent="0.3">
      <c r="A17" s="72" t="s">
        <v>368</v>
      </c>
      <c r="B17" s="63">
        <v>20</v>
      </c>
      <c r="C17" s="87">
        <v>4.3196544299999999</v>
      </c>
      <c r="D17" s="87">
        <v>3.94664993</v>
      </c>
      <c r="E17" s="63">
        <v>30</v>
      </c>
      <c r="F17" s="87">
        <v>6.3025210100000004</v>
      </c>
      <c r="G17" s="87">
        <v>6.08977273</v>
      </c>
      <c r="H17" s="63">
        <v>34</v>
      </c>
      <c r="I17" s="87">
        <v>8.3333333300000003</v>
      </c>
      <c r="J17" s="87">
        <v>8.0862828600000007</v>
      </c>
    </row>
    <row r="18" spans="1:12" s="56" customFormat="1" ht="18.899999999999999" customHeight="1" x14ac:dyDescent="0.3">
      <c r="A18" s="72" t="s">
        <v>365</v>
      </c>
      <c r="B18" s="63">
        <v>144</v>
      </c>
      <c r="C18" s="87">
        <v>28.402366860000001</v>
      </c>
      <c r="D18" s="87">
        <v>23.91552853</v>
      </c>
      <c r="E18" s="63">
        <v>100</v>
      </c>
      <c r="F18" s="87">
        <v>22.07505519</v>
      </c>
      <c r="G18" s="87">
        <v>19.41568994</v>
      </c>
      <c r="H18" s="63">
        <v>92</v>
      </c>
      <c r="I18" s="87">
        <v>21.247113160000001</v>
      </c>
      <c r="J18" s="87">
        <v>19.98743017</v>
      </c>
    </row>
    <row r="19" spans="1:12" s="56" customFormat="1" ht="18.899999999999999" customHeight="1" x14ac:dyDescent="0.3">
      <c r="A19" s="72" t="s">
        <v>366</v>
      </c>
      <c r="B19" s="63">
        <v>178</v>
      </c>
      <c r="C19" s="87">
        <v>30.849220100000004</v>
      </c>
      <c r="D19" s="87">
        <v>25.545774910000002</v>
      </c>
      <c r="E19" s="63">
        <v>170</v>
      </c>
      <c r="F19" s="87">
        <v>31.775700929999999</v>
      </c>
      <c r="G19" s="87">
        <v>27.849343110000003</v>
      </c>
      <c r="H19" s="63">
        <v>122</v>
      </c>
      <c r="I19" s="87">
        <v>24.646464649999999</v>
      </c>
      <c r="J19" s="87">
        <v>21.94578177</v>
      </c>
    </row>
    <row r="20" spans="1:12" s="56" customFormat="1" ht="18.899999999999999" customHeight="1" x14ac:dyDescent="0.3">
      <c r="A20" s="72" t="s">
        <v>367</v>
      </c>
      <c r="B20" s="63">
        <v>33</v>
      </c>
      <c r="C20" s="87">
        <v>4.5961002799999999</v>
      </c>
      <c r="D20" s="87">
        <v>4.2668637799999996</v>
      </c>
      <c r="E20" s="63">
        <v>65</v>
      </c>
      <c r="F20" s="87">
        <v>7.6291079799999997</v>
      </c>
      <c r="G20" s="87">
        <v>7.0996933499999999</v>
      </c>
      <c r="H20" s="63">
        <v>59</v>
      </c>
      <c r="I20" s="87">
        <v>9.2767295599999997</v>
      </c>
      <c r="J20" s="87">
        <v>8.9252825999999992</v>
      </c>
    </row>
    <row r="21" spans="1:12" s="56" customFormat="1" ht="18.899999999999999" customHeight="1" x14ac:dyDescent="0.3">
      <c r="A21" s="73" t="s">
        <v>172</v>
      </c>
      <c r="B21" s="74">
        <v>877</v>
      </c>
      <c r="C21" s="88">
        <v>9.6341865299999991</v>
      </c>
      <c r="D21" s="88">
        <v>8.7185427699999991</v>
      </c>
      <c r="E21" s="74">
        <v>991</v>
      </c>
      <c r="F21" s="88">
        <v>10.429383289999999</v>
      </c>
      <c r="G21" s="88">
        <v>9.96379327</v>
      </c>
      <c r="H21" s="74">
        <v>920</v>
      </c>
      <c r="I21" s="88">
        <v>10.274737549999999</v>
      </c>
      <c r="J21" s="88">
        <v>10.476392860000001</v>
      </c>
    </row>
    <row r="22" spans="1:12" ht="18.899999999999999" customHeight="1" x14ac:dyDescent="0.25">
      <c r="A22" s="75" t="s">
        <v>29</v>
      </c>
      <c r="B22" s="76">
        <v>7497</v>
      </c>
      <c r="C22" s="91">
        <v>10.411487769999999</v>
      </c>
      <c r="D22" s="91">
        <v>9.4440354600000003</v>
      </c>
      <c r="E22" s="76">
        <v>7283</v>
      </c>
      <c r="F22" s="91">
        <v>9.6504478699999989</v>
      </c>
      <c r="G22" s="91">
        <v>9.3849991300000006</v>
      </c>
      <c r="H22" s="76">
        <v>8414</v>
      </c>
      <c r="I22" s="91">
        <v>11.65438528</v>
      </c>
      <c r="J22" s="91">
        <v>11.65438528</v>
      </c>
      <c r="K22" s="77"/>
      <c r="L22" s="77"/>
    </row>
    <row r="23" spans="1:12" ht="18.899999999999999" customHeight="1" x14ac:dyDescent="0.25">
      <c r="A23" s="66" t="s">
        <v>414</v>
      </c>
    </row>
    <row r="25" spans="1:12" ht="15.6" x14ac:dyDescent="0.3">
      <c r="A25" s="112" t="s">
        <v>466</v>
      </c>
      <c r="B25" s="69"/>
      <c r="C25" s="69"/>
      <c r="D25" s="69"/>
      <c r="E25" s="69"/>
      <c r="F25" s="69"/>
      <c r="G25" s="69"/>
      <c r="H25" s="69"/>
      <c r="I25" s="69"/>
      <c r="J25" s="69"/>
    </row>
    <row r="26" spans="1:12" x14ac:dyDescent="0.25">
      <c r="B26" s="68"/>
      <c r="H26" s="68"/>
    </row>
    <row r="27" spans="1:12" x14ac:dyDescent="0.25">
      <c r="B27" s="68"/>
      <c r="H27" s="68"/>
    </row>
    <row r="28" spans="1:12" x14ac:dyDescent="0.25">
      <c r="B28" s="68"/>
      <c r="H28" s="68"/>
    </row>
    <row r="29" spans="1:12" x14ac:dyDescent="0.25">
      <c r="B29" s="68"/>
      <c r="H29" s="68"/>
    </row>
    <row r="30" spans="1:12" x14ac:dyDescent="0.25">
      <c r="B30" s="68"/>
      <c r="H30" s="68"/>
    </row>
    <row r="31" spans="1:12" x14ac:dyDescent="0.25">
      <c r="B31" s="68"/>
      <c r="H31" s="68"/>
    </row>
    <row r="32" spans="1:12"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B42" s="68"/>
      <c r="H42" s="68"/>
    </row>
    <row r="43" spans="1:10" x14ac:dyDescent="0.25">
      <c r="B43" s="68"/>
      <c r="H43" s="68"/>
    </row>
    <row r="44" spans="1:10" x14ac:dyDescent="0.25">
      <c r="B44" s="68"/>
      <c r="H44" s="68"/>
    </row>
    <row r="45" spans="1:10" x14ac:dyDescent="0.25">
      <c r="A45" s="56"/>
      <c r="B45" s="56"/>
      <c r="C45" s="56"/>
      <c r="D45" s="56"/>
      <c r="F45" s="56"/>
      <c r="G45" s="56"/>
      <c r="H45" s="56"/>
      <c r="I45" s="56"/>
      <c r="J45" s="56"/>
    </row>
    <row r="46" spans="1:10" x14ac:dyDescent="0.25">
      <c r="B46" s="68"/>
      <c r="H46" s="68"/>
    </row>
    <row r="47" spans="1:10" x14ac:dyDescent="0.25">
      <c r="B47" s="68"/>
      <c r="H47"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1" t="s">
        <v>455</v>
      </c>
      <c r="B1" s="55"/>
      <c r="C1" s="55"/>
      <c r="D1" s="55"/>
      <c r="E1" s="55"/>
      <c r="F1" s="55"/>
      <c r="G1" s="55"/>
      <c r="H1" s="55"/>
      <c r="I1" s="55"/>
      <c r="J1" s="55"/>
    </row>
    <row r="2" spans="1:16" s="56" customFormat="1" ht="18.899999999999999" customHeight="1" x14ac:dyDescent="0.3">
      <c r="A2" s="1" t="s">
        <v>456</v>
      </c>
      <c r="B2" s="57"/>
      <c r="C2" s="57"/>
      <c r="D2" s="57"/>
      <c r="E2" s="57"/>
      <c r="F2" s="57"/>
      <c r="G2" s="57"/>
      <c r="H2" s="57"/>
      <c r="I2" s="57"/>
      <c r="J2" s="57"/>
    </row>
    <row r="3" spans="1:16" s="60" customFormat="1" ht="54" customHeight="1" x14ac:dyDescent="0.3">
      <c r="A3" s="109" t="s">
        <v>462</v>
      </c>
      <c r="B3" s="58" t="s">
        <v>425</v>
      </c>
      <c r="C3" s="58" t="s">
        <v>426</v>
      </c>
      <c r="D3" s="58" t="s">
        <v>427</v>
      </c>
      <c r="E3" s="58" t="s">
        <v>428</v>
      </c>
      <c r="F3" s="58" t="s">
        <v>429</v>
      </c>
      <c r="G3" s="58" t="s">
        <v>430</v>
      </c>
      <c r="H3" s="58" t="s">
        <v>431</v>
      </c>
      <c r="I3" s="58" t="s">
        <v>464</v>
      </c>
      <c r="J3" s="58" t="s">
        <v>432</v>
      </c>
      <c r="O3" s="61"/>
      <c r="P3" s="61"/>
    </row>
    <row r="4" spans="1:16" s="56" customFormat="1" ht="56.25" customHeight="1" x14ac:dyDescent="0.3">
      <c r="A4" s="78" t="s">
        <v>381</v>
      </c>
      <c r="B4" s="63">
        <v>49</v>
      </c>
      <c r="C4" s="87">
        <v>14.759036140000001</v>
      </c>
      <c r="D4" s="87">
        <v>13.388877299999999</v>
      </c>
      <c r="E4" s="63">
        <v>34</v>
      </c>
      <c r="F4" s="87">
        <v>10</v>
      </c>
      <c r="G4" s="87">
        <v>9.3515558600000013</v>
      </c>
      <c r="H4" s="63">
        <v>34</v>
      </c>
      <c r="I4" s="87">
        <v>12.639405200000001</v>
      </c>
      <c r="J4" s="87">
        <v>12.14117313</v>
      </c>
    </row>
    <row r="5" spans="1:16" s="56" customFormat="1" ht="56.25" customHeight="1" x14ac:dyDescent="0.3">
      <c r="A5" s="78" t="s">
        <v>371</v>
      </c>
      <c r="B5" s="63">
        <v>12</v>
      </c>
      <c r="C5" s="87">
        <v>8.0536912800000007</v>
      </c>
      <c r="D5" s="87">
        <v>7.2929605999999998</v>
      </c>
      <c r="E5" s="63" t="s">
        <v>420</v>
      </c>
      <c r="F5" s="87" t="s">
        <v>420</v>
      </c>
      <c r="G5" s="87" t="s">
        <v>420</v>
      </c>
      <c r="H5" s="63">
        <v>20</v>
      </c>
      <c r="I5" s="87">
        <v>18.18181818</v>
      </c>
      <c r="J5" s="87">
        <v>17.995449960000002</v>
      </c>
    </row>
    <row r="6" spans="1:16" s="56" customFormat="1" ht="56.25" customHeight="1" x14ac:dyDescent="0.3">
      <c r="A6" s="78" t="s">
        <v>382</v>
      </c>
      <c r="B6" s="63">
        <v>174</v>
      </c>
      <c r="C6" s="87">
        <v>14.285714290000001</v>
      </c>
      <c r="D6" s="87">
        <v>12.76657672</v>
      </c>
      <c r="E6" s="63">
        <v>138</v>
      </c>
      <c r="F6" s="87">
        <v>11.917098449999999</v>
      </c>
      <c r="G6" s="87">
        <v>10.924214689999999</v>
      </c>
      <c r="H6" s="63">
        <v>264</v>
      </c>
      <c r="I6" s="87">
        <v>25.409047159999997</v>
      </c>
      <c r="J6" s="87">
        <v>23.615305580000001</v>
      </c>
    </row>
    <row r="7" spans="1:16" s="56" customFormat="1" ht="56.25" customHeight="1" x14ac:dyDescent="0.3">
      <c r="A7" s="78" t="s">
        <v>380</v>
      </c>
      <c r="B7" s="63">
        <v>282</v>
      </c>
      <c r="C7" s="87">
        <v>31.864406779999999</v>
      </c>
      <c r="D7" s="87">
        <v>27.980989210000001</v>
      </c>
      <c r="E7" s="63">
        <v>196</v>
      </c>
      <c r="F7" s="87">
        <v>23.529411759999999</v>
      </c>
      <c r="G7" s="87">
        <v>20.753176360000001</v>
      </c>
      <c r="H7" s="63">
        <v>101</v>
      </c>
      <c r="I7" s="87">
        <v>13.01546392</v>
      </c>
      <c r="J7" s="87">
        <v>11.886123190000001</v>
      </c>
    </row>
    <row r="8" spans="1:16" s="56" customFormat="1" ht="56.25" customHeight="1" x14ac:dyDescent="0.3">
      <c r="A8" s="78" t="s">
        <v>385</v>
      </c>
      <c r="B8" s="63">
        <v>64</v>
      </c>
      <c r="C8" s="87">
        <v>40</v>
      </c>
      <c r="D8" s="87">
        <v>33.547252589999999</v>
      </c>
      <c r="E8" s="63">
        <v>92</v>
      </c>
      <c r="F8" s="87">
        <v>48.677248679999998</v>
      </c>
      <c r="G8" s="87">
        <v>41.836013640000004</v>
      </c>
      <c r="H8" s="63">
        <v>106</v>
      </c>
      <c r="I8" s="87">
        <v>60.227272730000003</v>
      </c>
      <c r="J8" s="87">
        <v>55.507261549999996</v>
      </c>
    </row>
    <row r="9" spans="1:16" s="56" customFormat="1" ht="56.25" customHeight="1" x14ac:dyDescent="0.3">
      <c r="A9" s="78" t="s">
        <v>386</v>
      </c>
      <c r="B9" s="63">
        <v>28</v>
      </c>
      <c r="C9" s="87">
        <v>22.400000000000002</v>
      </c>
      <c r="D9" s="87">
        <v>18.35683731</v>
      </c>
      <c r="E9" s="63" t="s">
        <v>420</v>
      </c>
      <c r="F9" s="87" t="s">
        <v>420</v>
      </c>
      <c r="G9" s="87" t="s">
        <v>420</v>
      </c>
      <c r="H9" s="63">
        <v>35</v>
      </c>
      <c r="I9" s="87">
        <v>31.818181820000003</v>
      </c>
      <c r="J9" s="87">
        <v>28.325115919999998</v>
      </c>
    </row>
    <row r="10" spans="1:16" s="56" customFormat="1" ht="56.25" customHeight="1" x14ac:dyDescent="0.3">
      <c r="A10" s="78" t="s">
        <v>387</v>
      </c>
      <c r="B10" s="63">
        <v>68</v>
      </c>
      <c r="C10" s="87">
        <v>30.76923077</v>
      </c>
      <c r="D10" s="87">
        <v>25.877831629999999</v>
      </c>
      <c r="E10" s="63">
        <v>111</v>
      </c>
      <c r="F10" s="87">
        <v>38.4083045</v>
      </c>
      <c r="G10" s="87">
        <v>33.106937879999997</v>
      </c>
      <c r="H10" s="63">
        <v>131</v>
      </c>
      <c r="I10" s="87">
        <v>45.644599299999996</v>
      </c>
      <c r="J10" s="87">
        <v>40.591449950000005</v>
      </c>
    </row>
    <row r="11" spans="1:16" s="56" customFormat="1" ht="56.25" customHeight="1" x14ac:dyDescent="0.3">
      <c r="A11" s="78" t="s">
        <v>374</v>
      </c>
      <c r="B11" s="63">
        <v>320</v>
      </c>
      <c r="C11" s="87">
        <v>49.612403100000002</v>
      </c>
      <c r="D11" s="87">
        <v>43.410329900000001</v>
      </c>
      <c r="E11" s="63">
        <v>333</v>
      </c>
      <c r="F11" s="87">
        <v>50.075187970000002</v>
      </c>
      <c r="G11" s="87">
        <v>44.442702439999998</v>
      </c>
      <c r="H11" s="63">
        <v>396</v>
      </c>
      <c r="I11" s="87">
        <v>59.728506790000004</v>
      </c>
      <c r="J11" s="87">
        <v>54.841978010000005</v>
      </c>
    </row>
    <row r="12" spans="1:16" s="56" customFormat="1" ht="56.25" customHeight="1" x14ac:dyDescent="0.3">
      <c r="A12" s="78" t="s">
        <v>375</v>
      </c>
      <c r="B12" s="63">
        <v>182</v>
      </c>
      <c r="C12" s="87">
        <v>26.843657820000001</v>
      </c>
      <c r="D12" s="87">
        <v>22.50011542</v>
      </c>
      <c r="E12" s="63">
        <v>158</v>
      </c>
      <c r="F12" s="87">
        <v>22.66857963</v>
      </c>
      <c r="G12" s="87">
        <v>19.404246280000002</v>
      </c>
      <c r="H12" s="63">
        <v>148</v>
      </c>
      <c r="I12" s="87">
        <v>26.241134750000001</v>
      </c>
      <c r="J12" s="87">
        <v>23.66302752</v>
      </c>
    </row>
    <row r="13" spans="1:16" s="56" customFormat="1" ht="56.25" customHeight="1" x14ac:dyDescent="0.3">
      <c r="A13" s="78" t="s">
        <v>383</v>
      </c>
      <c r="B13" s="63">
        <v>271</v>
      </c>
      <c r="C13" s="87">
        <v>51.520912549999998</v>
      </c>
      <c r="D13" s="87">
        <v>44.754548739999997</v>
      </c>
      <c r="E13" s="63">
        <v>206</v>
      </c>
      <c r="F13" s="87">
        <v>39.768339769999997</v>
      </c>
      <c r="G13" s="87">
        <v>33.522622060000003</v>
      </c>
      <c r="H13" s="63">
        <v>122</v>
      </c>
      <c r="I13" s="87">
        <v>24.948875260000001</v>
      </c>
      <c r="J13" s="87">
        <v>22.593356360000001</v>
      </c>
    </row>
    <row r="14" spans="1:16" s="56" customFormat="1" ht="56.25" customHeight="1" x14ac:dyDescent="0.3">
      <c r="A14" s="78" t="s">
        <v>384</v>
      </c>
      <c r="B14" s="63">
        <v>274</v>
      </c>
      <c r="C14" s="87">
        <v>47.079037800000002</v>
      </c>
      <c r="D14" s="87">
        <v>40.372920069999999</v>
      </c>
      <c r="E14" s="63">
        <v>314</v>
      </c>
      <c r="F14" s="87">
        <v>53.492333899999998</v>
      </c>
      <c r="G14" s="87">
        <v>45.57280394</v>
      </c>
      <c r="H14" s="63">
        <v>367</v>
      </c>
      <c r="I14" s="87">
        <v>64.160839160000009</v>
      </c>
      <c r="J14" s="87">
        <v>58.920127050000005</v>
      </c>
    </row>
    <row r="15" spans="1:16" s="56" customFormat="1" ht="56.25" customHeight="1" x14ac:dyDescent="0.3">
      <c r="A15" s="78" t="s">
        <v>376</v>
      </c>
      <c r="B15" s="63">
        <v>197</v>
      </c>
      <c r="C15" s="87">
        <v>47.584541059999999</v>
      </c>
      <c r="D15" s="87">
        <v>39.207987630000005</v>
      </c>
      <c r="E15" s="63">
        <v>187</v>
      </c>
      <c r="F15" s="87">
        <v>49.340369389999999</v>
      </c>
      <c r="G15" s="87">
        <v>42.796657060000001</v>
      </c>
      <c r="H15" s="63">
        <v>191</v>
      </c>
      <c r="I15" s="87">
        <v>56.676557859999996</v>
      </c>
      <c r="J15" s="87">
        <v>48.812175149999995</v>
      </c>
    </row>
    <row r="16" spans="1:16" s="56" customFormat="1" ht="56.25" customHeight="1" x14ac:dyDescent="0.3">
      <c r="A16" s="78" t="s">
        <v>379</v>
      </c>
      <c r="B16" s="63">
        <v>137</v>
      </c>
      <c r="C16" s="87">
        <v>47.902097900000001</v>
      </c>
      <c r="D16" s="87">
        <v>41.648441730000002</v>
      </c>
      <c r="E16" s="63">
        <v>114</v>
      </c>
      <c r="F16" s="87">
        <v>41.304347829999998</v>
      </c>
      <c r="G16" s="87">
        <v>35.328774719999998</v>
      </c>
      <c r="H16" s="63">
        <v>138</v>
      </c>
      <c r="I16" s="87">
        <v>50.549450549999996</v>
      </c>
      <c r="J16" s="87">
        <v>44.35644843</v>
      </c>
    </row>
    <row r="17" spans="1:12" s="56" customFormat="1" ht="56.25" customHeight="1" x14ac:dyDescent="0.3">
      <c r="A17" s="78" t="s">
        <v>378</v>
      </c>
      <c r="B17" s="63">
        <v>257</v>
      </c>
      <c r="C17" s="87">
        <v>20.062451210000003</v>
      </c>
      <c r="D17" s="87">
        <v>16.452548220000001</v>
      </c>
      <c r="E17" s="63">
        <v>201</v>
      </c>
      <c r="F17" s="87">
        <v>16.680497929999998</v>
      </c>
      <c r="G17" s="87">
        <v>14.170088589999999</v>
      </c>
      <c r="H17" s="63">
        <v>464</v>
      </c>
      <c r="I17" s="87">
        <v>42.10526316</v>
      </c>
      <c r="J17" s="87">
        <v>38.3987737</v>
      </c>
    </row>
    <row r="18" spans="1:12" s="56" customFormat="1" ht="56.25" customHeight="1" x14ac:dyDescent="0.3">
      <c r="A18" s="78" t="s">
        <v>377</v>
      </c>
      <c r="B18" s="63">
        <v>304</v>
      </c>
      <c r="C18" s="87">
        <v>59.607843140000007</v>
      </c>
      <c r="D18" s="87">
        <v>51.639243479999998</v>
      </c>
      <c r="E18" s="63">
        <v>300</v>
      </c>
      <c r="F18" s="87">
        <v>59.880239520000003</v>
      </c>
      <c r="G18" s="87">
        <v>52.568973539999995</v>
      </c>
      <c r="H18" s="63">
        <v>269</v>
      </c>
      <c r="I18" s="87">
        <v>60.722347629999994</v>
      </c>
      <c r="J18" s="87">
        <v>53.446571340000006</v>
      </c>
    </row>
    <row r="19" spans="1:12" s="56" customFormat="1" ht="18.600000000000001" customHeight="1" x14ac:dyDescent="0.3">
      <c r="A19" s="73" t="s">
        <v>170</v>
      </c>
      <c r="B19" s="74">
        <v>2619</v>
      </c>
      <c r="C19" s="88">
        <v>32.688467299999999</v>
      </c>
      <c r="D19" s="88">
        <v>27.056872170000002</v>
      </c>
      <c r="E19" s="74">
        <v>2407</v>
      </c>
      <c r="F19" s="88">
        <v>30.5922725</v>
      </c>
      <c r="G19" s="88">
        <v>25.31268511</v>
      </c>
      <c r="H19" s="74">
        <v>2786</v>
      </c>
      <c r="I19" s="88">
        <v>38.640776700000004</v>
      </c>
      <c r="J19" s="88">
        <v>34.023262080000002</v>
      </c>
    </row>
    <row r="20" spans="1:12" ht="18.899999999999999" customHeight="1" x14ac:dyDescent="0.25">
      <c r="A20" s="75" t="s">
        <v>29</v>
      </c>
      <c r="B20" s="76">
        <v>7497</v>
      </c>
      <c r="C20" s="91">
        <v>10.411487769999999</v>
      </c>
      <c r="D20" s="91">
        <v>9.4440354600000003</v>
      </c>
      <c r="E20" s="76">
        <v>7283</v>
      </c>
      <c r="F20" s="91">
        <v>9.6504478699999989</v>
      </c>
      <c r="G20" s="91">
        <v>9.3849991300000006</v>
      </c>
      <c r="H20" s="76">
        <v>8414</v>
      </c>
      <c r="I20" s="91">
        <v>11.65438528</v>
      </c>
      <c r="J20" s="91">
        <v>11.65438528</v>
      </c>
      <c r="K20" s="77"/>
      <c r="L20" s="77"/>
    </row>
    <row r="21" spans="1:12" ht="18.899999999999999" customHeight="1" x14ac:dyDescent="0.25">
      <c r="A21" s="66" t="s">
        <v>414</v>
      </c>
    </row>
    <row r="23" spans="1:12" ht="15.6" x14ac:dyDescent="0.3">
      <c r="A23" s="112" t="s">
        <v>466</v>
      </c>
      <c r="B23" s="69"/>
      <c r="C23" s="69"/>
      <c r="D23" s="69"/>
      <c r="E23" s="69"/>
      <c r="F23" s="69"/>
      <c r="G23" s="69"/>
      <c r="H23" s="69"/>
      <c r="I23" s="69"/>
      <c r="J23" s="69"/>
    </row>
    <row r="24" spans="1:12" x14ac:dyDescent="0.25">
      <c r="B24" s="68"/>
      <c r="H24" s="68"/>
    </row>
    <row r="25" spans="1:12" x14ac:dyDescent="0.25">
      <c r="B25" s="68"/>
      <c r="H25" s="68"/>
    </row>
    <row r="26" spans="1:12" x14ac:dyDescent="0.25">
      <c r="B26" s="68"/>
      <c r="H26" s="68"/>
    </row>
    <row r="27" spans="1:12" x14ac:dyDescent="0.25">
      <c r="B27" s="68"/>
      <c r="H27" s="68"/>
    </row>
    <row r="28" spans="1:12" x14ac:dyDescent="0.25">
      <c r="B28" s="68"/>
      <c r="H28" s="68"/>
    </row>
    <row r="29" spans="1:12" x14ac:dyDescent="0.25">
      <c r="B29" s="68"/>
      <c r="H29" s="68"/>
    </row>
    <row r="30" spans="1:12" x14ac:dyDescent="0.25">
      <c r="B30" s="68"/>
      <c r="H30" s="68"/>
    </row>
    <row r="31" spans="1:12" x14ac:dyDescent="0.25">
      <c r="B31" s="68"/>
      <c r="H31" s="68"/>
    </row>
    <row r="32" spans="1:12"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A42" s="56"/>
      <c r="B42" s="56"/>
      <c r="C42" s="56"/>
      <c r="D42" s="56"/>
      <c r="F42" s="56"/>
      <c r="G42" s="56"/>
      <c r="H42" s="56"/>
      <c r="I42" s="56"/>
      <c r="J42" s="56"/>
    </row>
    <row r="43" spans="1:10" x14ac:dyDescent="0.25">
      <c r="B43" s="68"/>
      <c r="H43" s="68"/>
    </row>
    <row r="44" spans="1:10" x14ac:dyDescent="0.25">
      <c r="B44" s="68"/>
      <c r="H44" s="68"/>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7"/>
  <sheetViews>
    <sheetView showGridLines="0" workbookViewId="0"/>
  </sheetViews>
  <sheetFormatPr defaultColWidth="9.33203125" defaultRowHeight="15" x14ac:dyDescent="0.25"/>
  <cols>
    <col min="1" max="1" width="41.5546875" style="68" customWidth="1"/>
    <col min="2" max="2" width="16.109375" style="67" customWidth="1"/>
    <col min="3" max="7" width="16.109375" style="68" customWidth="1"/>
    <col min="8" max="8" width="16.109375" style="67" customWidth="1"/>
    <col min="9" max="10" width="16.109375" style="68" customWidth="1"/>
    <col min="11" max="12" width="10.5546875" style="68" customWidth="1"/>
    <col min="13" max="16384" width="9.33203125" style="68"/>
  </cols>
  <sheetData>
    <row r="1" spans="1:8" s="56" customFormat="1" ht="18.899999999999999" customHeight="1" x14ac:dyDescent="0.3">
      <c r="A1" s="111" t="s">
        <v>468</v>
      </c>
      <c r="B1" s="55"/>
      <c r="C1" s="55"/>
      <c r="D1" s="55"/>
      <c r="E1" s="55"/>
    </row>
    <row r="2" spans="1:8" s="56" customFormat="1" ht="18.899999999999999" customHeight="1" x14ac:dyDescent="0.3">
      <c r="A2" s="84" t="s">
        <v>457</v>
      </c>
      <c r="B2" s="57"/>
      <c r="C2" s="57"/>
      <c r="D2" s="57"/>
      <c r="E2" s="79"/>
    </row>
    <row r="3" spans="1:8" ht="62.4" x14ac:dyDescent="0.25">
      <c r="A3" s="70" t="s">
        <v>30</v>
      </c>
      <c r="B3" s="58" t="s">
        <v>433</v>
      </c>
      <c r="C3" s="58" t="s">
        <v>434</v>
      </c>
      <c r="D3" s="59" t="s">
        <v>435</v>
      </c>
      <c r="H3" s="68"/>
    </row>
    <row r="4" spans="1:8" ht="18.899999999999999" customHeight="1" x14ac:dyDescent="0.25">
      <c r="A4" s="72" t="s">
        <v>177</v>
      </c>
      <c r="B4" s="89">
        <v>5.2777697300000002</v>
      </c>
      <c r="C4" s="89">
        <v>5.2446651700000002</v>
      </c>
      <c r="D4" s="89">
        <v>8.5482580600000002</v>
      </c>
      <c r="F4" s="35"/>
      <c r="G4" s="36"/>
      <c r="H4" s="36"/>
    </row>
    <row r="5" spans="1:8" ht="18.899999999999999" customHeight="1" x14ac:dyDescent="0.25">
      <c r="A5" s="72" t="s">
        <v>33</v>
      </c>
      <c r="B5" s="89">
        <v>10.73429099</v>
      </c>
      <c r="C5" s="89">
        <v>9.2642711799999997</v>
      </c>
      <c r="D5" s="89">
        <v>11.11796736</v>
      </c>
      <c r="F5" s="53"/>
      <c r="G5" s="52"/>
      <c r="H5" s="52"/>
    </row>
    <row r="6" spans="1:8" ht="18.899999999999999" customHeight="1" x14ac:dyDescent="0.25">
      <c r="A6" s="72" t="s">
        <v>32</v>
      </c>
      <c r="B6" s="89">
        <v>8.41331381</v>
      </c>
      <c r="C6" s="89">
        <v>8.7453366699999986</v>
      </c>
      <c r="D6" s="89">
        <v>12.421605700000001</v>
      </c>
      <c r="F6" s="53"/>
      <c r="G6" s="52"/>
      <c r="H6" s="52"/>
    </row>
    <row r="7" spans="1:8" ht="18.899999999999999" customHeight="1" x14ac:dyDescent="0.25">
      <c r="A7" s="72" t="s">
        <v>31</v>
      </c>
      <c r="B7" s="89">
        <v>13.492574020000001</v>
      </c>
      <c r="C7" s="89">
        <v>15.78421082</v>
      </c>
      <c r="D7" s="89">
        <v>24.492597150000002</v>
      </c>
      <c r="F7" s="53"/>
      <c r="G7" s="52"/>
      <c r="H7" s="52"/>
    </row>
    <row r="8" spans="1:8" ht="18.899999999999999" customHeight="1" x14ac:dyDescent="0.25">
      <c r="A8" s="72" t="s">
        <v>176</v>
      </c>
      <c r="B8" s="89">
        <v>22.611877960000001</v>
      </c>
      <c r="C8" s="89">
        <v>21.32122201</v>
      </c>
      <c r="D8" s="89">
        <v>19.410678240000003</v>
      </c>
      <c r="F8" s="53"/>
      <c r="G8" s="52"/>
      <c r="H8" s="52"/>
    </row>
    <row r="9" spans="1:8" ht="18.899999999999999" customHeight="1" x14ac:dyDescent="0.25">
      <c r="A9" s="72" t="s">
        <v>175</v>
      </c>
      <c r="B9" s="89">
        <v>2.8787052900000001</v>
      </c>
      <c r="C9" s="89">
        <v>2.7310227600000001</v>
      </c>
      <c r="D9" s="89">
        <v>4.32313028</v>
      </c>
      <c r="F9" s="45"/>
      <c r="G9" s="44"/>
    </row>
    <row r="10" spans="1:8" ht="18.899999999999999" customHeight="1" x14ac:dyDescent="0.25">
      <c r="A10" s="72" t="s">
        <v>36</v>
      </c>
      <c r="B10" s="89">
        <v>3.3859262399999999</v>
      </c>
      <c r="C10" s="89">
        <v>3.3819741200000002</v>
      </c>
      <c r="D10" s="89">
        <v>4.6600215</v>
      </c>
      <c r="F10" s="53"/>
      <c r="G10" s="52"/>
      <c r="H10" s="52"/>
    </row>
    <row r="11" spans="1:8" ht="18.899999999999999" customHeight="1" x14ac:dyDescent="0.25">
      <c r="A11" s="72" t="s">
        <v>35</v>
      </c>
      <c r="B11" s="89">
        <v>4.1380880699999993</v>
      </c>
      <c r="C11" s="89">
        <v>4.1205683299999993</v>
      </c>
      <c r="D11" s="89">
        <v>6.4147682900000005</v>
      </c>
      <c r="F11" s="53"/>
      <c r="G11" s="52"/>
      <c r="H11" s="52"/>
    </row>
    <row r="12" spans="1:8" ht="18.899999999999999" customHeight="1" x14ac:dyDescent="0.25">
      <c r="A12" s="72" t="s">
        <v>34</v>
      </c>
      <c r="B12" s="89">
        <v>5.5656273199999999</v>
      </c>
      <c r="C12" s="89">
        <v>5.4248893999999996</v>
      </c>
      <c r="D12" s="89">
        <v>7.8702865100000006</v>
      </c>
      <c r="F12" s="53"/>
      <c r="G12" s="52"/>
      <c r="H12" s="52"/>
    </row>
    <row r="13" spans="1:8" ht="18.899999999999999" customHeight="1" x14ac:dyDescent="0.25">
      <c r="A13" s="72" t="s">
        <v>178</v>
      </c>
      <c r="B13" s="89">
        <v>10.02795981</v>
      </c>
      <c r="C13" s="89">
        <v>9.8054440500000002</v>
      </c>
      <c r="D13" s="89">
        <v>12.583866110000001</v>
      </c>
      <c r="F13" s="53"/>
      <c r="G13" s="52"/>
      <c r="H13" s="52"/>
    </row>
    <row r="14" spans="1:8" ht="18.899999999999999" customHeight="1" x14ac:dyDescent="0.25">
      <c r="A14" s="72" t="s">
        <v>154</v>
      </c>
      <c r="B14" s="89">
        <v>13.690210650000001</v>
      </c>
      <c r="C14" s="89">
        <v>10.140113980000001</v>
      </c>
      <c r="D14" s="89">
        <v>10.742690639999999</v>
      </c>
      <c r="H14" s="68"/>
    </row>
    <row r="15" spans="1:8" ht="18.899999999999999" customHeight="1" x14ac:dyDescent="0.25">
      <c r="A15" s="66" t="s">
        <v>414</v>
      </c>
    </row>
    <row r="16" spans="1:8" x14ac:dyDescent="0.25">
      <c r="B16" s="68"/>
      <c r="H16" s="68"/>
    </row>
    <row r="17" spans="1:8" ht="15.6" x14ac:dyDescent="0.3">
      <c r="A17" s="112" t="s">
        <v>466</v>
      </c>
      <c r="B17" s="68"/>
      <c r="H17" s="68"/>
    </row>
    <row r="18" spans="1:8" x14ac:dyDescent="0.25">
      <c r="B18" s="68"/>
      <c r="H18" s="68"/>
    </row>
    <row r="19" spans="1:8" x14ac:dyDescent="0.25">
      <c r="B19" s="68"/>
      <c r="H19" s="68"/>
    </row>
    <row r="20" spans="1:8" x14ac:dyDescent="0.25">
      <c r="B20" s="68"/>
      <c r="H20" s="68"/>
    </row>
    <row r="21" spans="1:8" x14ac:dyDescent="0.25">
      <c r="B21" s="68"/>
      <c r="H21" s="68"/>
    </row>
    <row r="22" spans="1:8" x14ac:dyDescent="0.25">
      <c r="B22" s="68"/>
      <c r="H22" s="68"/>
    </row>
    <row r="23" spans="1:8" x14ac:dyDescent="0.25">
      <c r="B23" s="68"/>
      <c r="H23" s="68"/>
    </row>
    <row r="24" spans="1:8" x14ac:dyDescent="0.25">
      <c r="B24" s="68"/>
      <c r="H24" s="68"/>
    </row>
    <row r="25" spans="1:8" x14ac:dyDescent="0.25">
      <c r="B25" s="68"/>
      <c r="H25" s="68"/>
    </row>
    <row r="26" spans="1:8" x14ac:dyDescent="0.25">
      <c r="B26" s="68"/>
      <c r="H26" s="68"/>
    </row>
    <row r="27" spans="1:8" x14ac:dyDescent="0.25">
      <c r="B27" s="68"/>
      <c r="H27" s="68"/>
    </row>
    <row r="28" spans="1:8" x14ac:dyDescent="0.25">
      <c r="B28" s="68"/>
      <c r="H28" s="68"/>
    </row>
    <row r="29" spans="1:8" x14ac:dyDescent="0.25">
      <c r="B29" s="68"/>
      <c r="H29" s="68"/>
    </row>
    <row r="30" spans="1:8" x14ac:dyDescent="0.25">
      <c r="B30" s="68"/>
      <c r="H30" s="68"/>
    </row>
    <row r="31" spans="1:8" x14ac:dyDescent="0.25">
      <c r="B31" s="68"/>
      <c r="H31" s="68"/>
    </row>
    <row r="32" spans="1:8" x14ac:dyDescent="0.25">
      <c r="B32" s="68"/>
      <c r="H32" s="68"/>
    </row>
    <row r="33" spans="1:10" x14ac:dyDescent="0.25">
      <c r="B33" s="68"/>
      <c r="H33" s="68"/>
    </row>
    <row r="34" spans="1:10" x14ac:dyDescent="0.25">
      <c r="B34" s="68"/>
      <c r="H34" s="68"/>
    </row>
    <row r="35" spans="1:10" x14ac:dyDescent="0.25">
      <c r="A35" s="56"/>
      <c r="B35" s="56"/>
      <c r="C35" s="56"/>
      <c r="D35" s="56"/>
      <c r="F35" s="56"/>
      <c r="G35" s="56"/>
      <c r="H35" s="56"/>
      <c r="I35" s="56"/>
      <c r="J35" s="56"/>
    </row>
    <row r="36" spans="1:10" x14ac:dyDescent="0.25">
      <c r="B36" s="68"/>
      <c r="H36" s="68"/>
    </row>
    <row r="37" spans="1:10" x14ac:dyDescent="0.25">
      <c r="B37" s="68"/>
      <c r="H37"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701CAA-71F9-4B26-825C-26ADF173469B}">
  <sheetPr>
    <tabColor theme="3"/>
  </sheetPr>
  <dimension ref="A1:J37"/>
  <sheetViews>
    <sheetView showGridLines="0" workbookViewId="0"/>
  </sheetViews>
  <sheetFormatPr defaultColWidth="9.33203125" defaultRowHeight="15" x14ac:dyDescent="0.25"/>
  <cols>
    <col min="1" max="1" width="41.5546875" style="68" customWidth="1"/>
    <col min="2" max="2" width="16.109375" style="67" customWidth="1"/>
    <col min="3" max="7" width="16.109375" style="68" customWidth="1"/>
    <col min="8" max="8" width="16.109375" style="67" customWidth="1"/>
    <col min="9" max="10" width="16.109375" style="68" customWidth="1"/>
    <col min="11" max="12" width="10.5546875" style="68" customWidth="1"/>
    <col min="13" max="16384" width="9.33203125" style="68"/>
  </cols>
  <sheetData>
    <row r="1" spans="1:8" s="56" customFormat="1" ht="18.899999999999999" customHeight="1" x14ac:dyDescent="0.3">
      <c r="A1" s="111" t="s">
        <v>469</v>
      </c>
      <c r="B1" s="80"/>
      <c r="C1" s="81"/>
      <c r="D1" s="81"/>
    </row>
    <row r="2" spans="1:8" s="56" customFormat="1" ht="18.899999999999999" customHeight="1" x14ac:dyDescent="0.3">
      <c r="A2" s="70" t="s">
        <v>280</v>
      </c>
      <c r="B2" s="71" t="s">
        <v>279</v>
      </c>
      <c r="C2" s="82"/>
      <c r="D2" s="81"/>
      <c r="E2" s="82"/>
    </row>
    <row r="3" spans="1:8" ht="18.899999999999999" customHeight="1" x14ac:dyDescent="0.25">
      <c r="A3" s="72" t="s">
        <v>269</v>
      </c>
      <c r="B3" s="83">
        <v>1.238064E-80</v>
      </c>
      <c r="H3" s="68"/>
    </row>
    <row r="4" spans="1:8" ht="18.899999999999999" customHeight="1" x14ac:dyDescent="0.25">
      <c r="A4" s="72" t="s">
        <v>270</v>
      </c>
      <c r="B4" s="83">
        <v>2.7276130000000001E-89</v>
      </c>
      <c r="H4" s="68"/>
    </row>
    <row r="5" spans="1:8" ht="18.899999999999999" customHeight="1" x14ac:dyDescent="0.25">
      <c r="A5" s="72" t="s">
        <v>271</v>
      </c>
      <c r="B5" s="83">
        <v>2.5673280000000001E-58</v>
      </c>
      <c r="H5" s="68"/>
    </row>
    <row r="6" spans="1:8" ht="18.899999999999999" customHeight="1" x14ac:dyDescent="0.25">
      <c r="A6" s="72" t="s">
        <v>275</v>
      </c>
      <c r="B6" s="83">
        <v>0.39525438260000001</v>
      </c>
      <c r="H6" s="68"/>
    </row>
    <row r="7" spans="1:8" ht="18.899999999999999" customHeight="1" x14ac:dyDescent="0.25">
      <c r="A7" s="72" t="s">
        <v>276</v>
      </c>
      <c r="B7" s="83">
        <v>5.2858700000000003E-5</v>
      </c>
      <c r="H7" s="68"/>
    </row>
    <row r="8" spans="1:8" ht="18.899999999999999" customHeight="1" x14ac:dyDescent="0.25">
      <c r="A8" s="72" t="s">
        <v>272</v>
      </c>
      <c r="B8" s="83">
        <v>9.9262329999999999E-44</v>
      </c>
      <c r="H8" s="68"/>
    </row>
    <row r="9" spans="1:8" ht="18.899999999999999" customHeight="1" x14ac:dyDescent="0.25">
      <c r="A9" s="72" t="s">
        <v>273</v>
      </c>
      <c r="B9" s="83">
        <v>8.8424259999999998E-45</v>
      </c>
      <c r="H9" s="68"/>
    </row>
    <row r="10" spans="1:8" ht="18.899999999999999" customHeight="1" x14ac:dyDescent="0.25">
      <c r="A10" s="72" t="s">
        <v>274</v>
      </c>
      <c r="B10" s="83">
        <v>2.9815380000000002E-44</v>
      </c>
      <c r="H10" s="68"/>
    </row>
    <row r="11" spans="1:8" ht="18.899999999999999" customHeight="1" x14ac:dyDescent="0.25">
      <c r="A11" s="72" t="s">
        <v>277</v>
      </c>
      <c r="B11" s="83">
        <v>0.90589392260000001</v>
      </c>
      <c r="H11" s="68"/>
    </row>
    <row r="12" spans="1:8" ht="18.899999999999999" customHeight="1" x14ac:dyDescent="0.25">
      <c r="A12" s="72" t="s">
        <v>278</v>
      </c>
      <c r="B12" s="83">
        <v>0.2002132401</v>
      </c>
      <c r="H12" s="68"/>
    </row>
    <row r="13" spans="1:8" ht="18.899999999999999" customHeight="1" x14ac:dyDescent="0.25">
      <c r="A13" s="66" t="s">
        <v>467</v>
      </c>
      <c r="B13" s="114"/>
    </row>
    <row r="15" spans="1:8" ht="15.6" x14ac:dyDescent="0.3">
      <c r="A15" s="112" t="s">
        <v>466</v>
      </c>
    </row>
    <row r="16" spans="1:8" x14ac:dyDescent="0.25">
      <c r="B16" s="68"/>
      <c r="H16" s="68"/>
    </row>
    <row r="17" s="68" customFormat="1" x14ac:dyDescent="0.25"/>
    <row r="18" s="68" customFormat="1" x14ac:dyDescent="0.25"/>
    <row r="19" s="68" customFormat="1" x14ac:dyDescent="0.25"/>
    <row r="20" s="68" customFormat="1" x14ac:dyDescent="0.25"/>
    <row r="21" s="68" customFormat="1" x14ac:dyDescent="0.25"/>
    <row r="22" s="68" customFormat="1" x14ac:dyDescent="0.25"/>
    <row r="23" s="68" customFormat="1" x14ac:dyDescent="0.25"/>
    <row r="24" s="68" customFormat="1" x14ac:dyDescent="0.25"/>
    <row r="25" s="68" customFormat="1" x14ac:dyDescent="0.25"/>
    <row r="26" s="68" customFormat="1" x14ac:dyDescent="0.25"/>
    <row r="27" s="68" customFormat="1" x14ac:dyDescent="0.25"/>
    <row r="28" s="68" customFormat="1" x14ac:dyDescent="0.25"/>
    <row r="29" s="68" customFormat="1" x14ac:dyDescent="0.25"/>
    <row r="30" s="68" customFormat="1" x14ac:dyDescent="0.25"/>
    <row r="31" s="68" customFormat="1" x14ac:dyDescent="0.25"/>
    <row r="32" s="68" customFormat="1" x14ac:dyDescent="0.25"/>
    <row r="33" spans="1:10" x14ac:dyDescent="0.25">
      <c r="B33" s="68"/>
      <c r="H33" s="68"/>
    </row>
    <row r="34" spans="1:10" x14ac:dyDescent="0.25">
      <c r="B34" s="68"/>
      <c r="H34" s="68"/>
    </row>
    <row r="35" spans="1:10" x14ac:dyDescent="0.25">
      <c r="A35" s="56"/>
      <c r="B35" s="56"/>
      <c r="C35" s="56"/>
      <c r="D35" s="56"/>
      <c r="F35" s="56"/>
      <c r="G35" s="56"/>
      <c r="H35" s="56"/>
      <c r="I35" s="56"/>
      <c r="J35" s="56"/>
    </row>
    <row r="36" spans="1:10" x14ac:dyDescent="0.25">
      <c r="B36" s="68"/>
      <c r="H36" s="68"/>
    </row>
    <row r="37" spans="1:10" x14ac:dyDescent="0.25">
      <c r="B37" s="68"/>
      <c r="H37" s="68"/>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44</vt:i4>
      </vt:variant>
    </vt:vector>
  </HeadingPairs>
  <TitlesOfParts>
    <vt:vector size="59"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Data'!ambvis_rates_Feb_5_2013hjp_2</vt:lpstr>
      <vt:lpstr>'Raw Data'!ambvis_rates_Feb_5_2013hjp_3</vt:lpstr>
      <vt:lpstr>'Raw Data'!ambvis_rates_Feb_5_2013hjp_4</vt:lpstr>
      <vt:lpstr>'Raw Data'!cabg_Feb_5_2013hjp_1</vt:lpstr>
      <vt:lpstr>'Raw Data'!cabg_Feb_5_2013hjp_1_1</vt:lpstr>
      <vt:lpstr>'Raw Data'!cabg_Feb_5_2013hjp_1_2</vt:lpstr>
      <vt:lpstr>'Raw Data'!cabg_Feb_5_2013hjp_1_3</vt:lpstr>
      <vt:lpstr>'Raw Data'!cabg_Feb_5_2013hjp_1_4</vt:lpstr>
      <vt:lpstr>'Raw Data'!cath_Feb_5_2013hjp</vt:lpstr>
      <vt:lpstr>'Raw Data'!cath_Feb_5_2013hjp_1</vt:lpstr>
      <vt:lpstr>'Raw Data'!cath_Feb_5_2013hjp_2</vt:lpstr>
      <vt:lpstr>'Raw Data'!cath_Feb_5_2013hjp_3</vt:lpstr>
      <vt:lpstr>'Raw Data'!cath_Feb_5_2013hjp_4</vt:lpstr>
      <vt:lpstr>'Raw Data'!dementia_Feb_12_2013hjp</vt:lpstr>
      <vt:lpstr>'Raw Data'!dementia_Feb_12_2013hjp_1</vt:lpstr>
      <vt:lpstr>'Raw Data'!dementia_Feb_12_2013hjp_2</vt:lpstr>
      <vt:lpstr>'Raw Data'!dementia_Feb_12_2013hjp_3</vt:lpstr>
      <vt:lpstr>'Raw Data'!dementia_Feb_12_2013hjp_4</vt:lpstr>
      <vt:lpstr>'Raw Data'!hip_replace_Feb_5_2013hjp</vt:lpstr>
      <vt:lpstr>'Raw Data'!hip_replace_Feb_5_2013hjp_1</vt:lpstr>
      <vt:lpstr>'Raw Data'!hip_replace_Feb_5_2013hjp_2</vt:lpstr>
      <vt:lpstr>'Raw Data'!hip_replace_Feb_5_2013hjp_3</vt:lpstr>
      <vt:lpstr>'Raw Data'!hip_replace_Feb_5_2013hjp_4</vt:lpstr>
      <vt:lpstr>'Raw Data'!knee_replace_Feb_5_2013hjp</vt:lpstr>
      <vt:lpstr>'Raw Data'!knee_replace_Feb_5_2013hjp_1</vt:lpstr>
      <vt:lpstr>'Raw Data'!knee_replace_Feb_5_2013hjp_2</vt:lpstr>
      <vt:lpstr>'Raw Data'!knee_replace_Feb_5_2013hjp_3</vt:lpstr>
      <vt:lpstr>'Raw Data'!knee_replace_Feb_5_2013hjp_4</vt:lpstr>
      <vt:lpstr>'Raw Data'!pci_Feb_5_2013hjp</vt:lpstr>
      <vt:lpstr>'Raw Data'!pci_Feb_5_2013hjp_1</vt:lpstr>
      <vt:lpstr>'Raw Data'!pci_Feb_5_2013hjp_2</vt:lpstr>
      <vt:lpstr>'Raw Data'!pci_Feb_5_2013hjp_3</vt:lpstr>
      <vt:lpstr>'Raw Data'!pci_Feb_5_2013hjp_4</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RHA-Chapter9-Inadequate-Prenatal-Care-Rates</dc:title>
  <dc:creator>rodm</dc:creator>
  <cp:lastModifiedBy>Lindsey Dahl</cp:lastModifiedBy>
  <cp:lastPrinted>2024-06-05T19:11:10Z</cp:lastPrinted>
  <dcterms:created xsi:type="dcterms:W3CDTF">2012-06-19T01:21:24Z</dcterms:created>
  <dcterms:modified xsi:type="dcterms:W3CDTF">2025-12-04T21:32:47Z</dcterms:modified>
</cp:coreProperties>
</file>